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<sst xmlns="http://schemas.openxmlformats.org/spreadsheetml/2006/main" count="394" uniqueCount="70">
  <si>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</si>
  <si>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</si>
  <si>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</si>
  <si>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</si>
  <si>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</si>
  <si>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</si>
  <si>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</si>
  <si>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</si>
  <si>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</si>
  <si>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</si>
  <si>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</si>
  <si>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</si>
  <si>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</si>
  <si>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</si>
  <si>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</si>
  <si>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</si>
  <si>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</si>
  <si>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</si>
  <si>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</si>
  <si>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</si>
  <si>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</si>
  <si>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</si>
  <si>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</si>
  <si>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</si>
  <si>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</si>
  <si>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</si>
  <si>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</si>
  <si>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</si>
  <si>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</si>
  <si>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</si>
  <si>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</si>
  <si>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</si>
  <si>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</si>
  <si>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</si>
  <si>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</si>
  <si>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</si>
  <si>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</si>
  <si>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</si>
  <si>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</si>
  <si>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</si>
  <si>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</si>
  <si>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</si>
  <si>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</si>
  <si>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</si>
  <si>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</si>
  <si>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</si>
  <si>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</si>
  <si>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</si>
  <si>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</si>
  <si>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</si>
  <si>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</si>
  <si>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</si>
  <si>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</si>
  <si>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</si>
  <si>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</si>
  <si>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</si>
  <si>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</si>
  <si>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</si>
  <si>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</si>
  <si>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</si>
  <si>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</si>
  <si>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</si>
  <si>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</si>
  <si>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</si>
  <si>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</si>
  <si>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</si>
  <si>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</si>
  <si>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S/M</t>
  </si>
  <si>
    <t xml:space="preserve">        Fecha  :09/07/2020</t>
  </si>
  <si>
    <t>Callao, 10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</si>
</sst>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4" zoomScale="23" zoomScaleNormal="23" workbookViewId="0">
      <selection activeCell="R29" sqref="R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1864.38</v>
      </c>
      <c r="F12" s="23">
        <v>798.9</v>
      </c>
      <c r="G12" s="23">
        <v>4441</v>
      </c>
      <c r="H12" s="23">
        <v>4232</v>
      </c>
      <c r="I12" s="23">
        <v>5328.81</v>
      </c>
      <c r="J12" s="23">
        <v>106.4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1845</v>
      </c>
      <c r="T12" s="23">
        <v>0</v>
      </c>
      <c r="U12" s="23">
        <v>390</v>
      </c>
      <c r="V12" s="23">
        <v>630</v>
      </c>
      <c r="W12" s="23">
        <v>0</v>
      </c>
      <c r="X12" s="23">
        <v>0</v>
      </c>
      <c r="Y12" s="23">
        <v>775.04499999999996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14644.235000000001</v>
      </c>
      <c r="AP12" s="23">
        <f>SUMIF($C$11:$AN$11,"I.Mad",C12:AN12)</f>
        <v>5767.2999999999993</v>
      </c>
      <c r="AQ12" s="23">
        <f>SUM(AO12:AP12)</f>
        <v>20411.535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6</v>
      </c>
      <c r="F13" s="23">
        <v>12</v>
      </c>
      <c r="G13" s="23">
        <v>17</v>
      </c>
      <c r="H13" s="23">
        <v>33</v>
      </c>
      <c r="I13" s="23">
        <v>30</v>
      </c>
      <c r="J13" s="23">
        <v>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14</v>
      </c>
      <c r="T13" s="23" t="s">
        <v>32</v>
      </c>
      <c r="U13" s="23">
        <v>5</v>
      </c>
      <c r="V13" s="23">
        <v>10</v>
      </c>
      <c r="W13" s="23" t="s">
        <v>32</v>
      </c>
      <c r="X13" s="23" t="s">
        <v>32</v>
      </c>
      <c r="Y13" s="23">
        <v>6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78</v>
      </c>
      <c r="AP13" s="23">
        <f>SUMIF($C$11:$AN$11,"I.Mad",C13:AN13)</f>
        <v>57</v>
      </c>
      <c r="AQ13" s="23">
        <f>SUM(AO13:AP13)</f>
        <v>135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6</v>
      </c>
      <c r="F14" s="23">
        <v>5</v>
      </c>
      <c r="G14" s="23">
        <v>2</v>
      </c>
      <c r="H14" s="23" t="s">
        <v>67</v>
      </c>
      <c r="I14" s="23">
        <v>2</v>
      </c>
      <c r="J14" s="23" t="s">
        <v>67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5</v>
      </c>
      <c r="T14" s="23" t="s">
        <v>32</v>
      </c>
      <c r="U14" s="23" t="s">
        <v>67</v>
      </c>
      <c r="V14" s="23" t="s">
        <v>67</v>
      </c>
      <c r="W14" s="23" t="s">
        <v>32</v>
      </c>
      <c r="X14" s="23" t="s">
        <v>32</v>
      </c>
      <c r="Y14" s="23" t="s">
        <v>67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15</v>
      </c>
      <c r="AP14" s="23">
        <f>SUMIF($C$11:$AN$11,"I.Mad",C14:AN14)</f>
        <v>5</v>
      </c>
      <c r="AQ14" s="23">
        <f>SUM(AO14:AP14)</f>
        <v>20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</v>
      </c>
      <c r="G15" s="23">
        <v>0</v>
      </c>
      <c r="H15" s="23" t="s">
        <v>32</v>
      </c>
      <c r="I15" s="23">
        <v>2.2853609612586427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14.852876127809139</v>
      </c>
      <c r="T15" s="23" t="s">
        <v>32</v>
      </c>
      <c r="U15" s="23" t="s">
        <v>32</v>
      </c>
      <c r="V15" s="23" t="s">
        <v>32</v>
      </c>
      <c r="W15" s="23" t="s">
        <v>32</v>
      </c>
      <c r="X15" s="23" t="s">
        <v>32</v>
      </c>
      <c r="Y15" s="23" t="s">
        <v>32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13.5</v>
      </c>
      <c r="H16" s="29" t="s">
        <v>32</v>
      </c>
      <c r="I16" s="29">
        <v>13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14</v>
      </c>
      <c r="T16" s="29" t="s">
        <v>32</v>
      </c>
      <c r="U16" s="29" t="s">
        <v>32</v>
      </c>
      <c r="V16" s="29" t="s">
        <v>32</v>
      </c>
      <c r="W16" s="29" t="s">
        <v>32</v>
      </c>
      <c r="X16" s="29" t="s">
        <v>32</v>
      </c>
      <c r="Y16" s="29" t="s">
        <v>32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>
        <v>1.1200000000000001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1.1200000000000001</v>
      </c>
      <c r="AP25" s="23">
        <f t="shared" si="1"/>
        <v>0</v>
      </c>
      <c r="AQ25" s="35">
        <f t="shared" si="2"/>
        <v>1.1200000000000001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1864.38</v>
      </c>
      <c r="F41" s="35">
        <f t="shared" si="3"/>
        <v>798.9</v>
      </c>
      <c r="G41" s="35">
        <f t="shared" si="3"/>
        <v>4441</v>
      </c>
      <c r="H41" s="35">
        <f t="shared" si="3"/>
        <v>4232</v>
      </c>
      <c r="I41" s="35">
        <f t="shared" si="3"/>
        <v>5329.93</v>
      </c>
      <c r="J41" s="35">
        <f t="shared" si="3"/>
        <v>106.4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1845</v>
      </c>
      <c r="T41" s="35">
        <f t="shared" si="3"/>
        <v>0</v>
      </c>
      <c r="U41" s="35">
        <f t="shared" si="3"/>
        <v>390</v>
      </c>
      <c r="V41" s="35">
        <f t="shared" si="3"/>
        <v>630</v>
      </c>
      <c r="W41" s="35">
        <f t="shared" si="3"/>
        <v>0</v>
      </c>
      <c r="X41" s="35">
        <f t="shared" si="3"/>
        <v>0</v>
      </c>
      <c r="Y41" s="35">
        <f t="shared" si="3"/>
        <v>775.04499999999996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14645.355000000001</v>
      </c>
      <c r="AP41" s="35">
        <f>SUM(AP12,AP18,AP24:AP37)</f>
        <v>5767.2999999999993</v>
      </c>
      <c r="AQ41" s="35">
        <f t="shared" si="2"/>
        <v>20412.654999999999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2020-07-10T22:11:23Z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