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<sst xmlns="http://schemas.openxmlformats.org/spreadsheetml/2006/main" count="369" uniqueCount="69">
  <si>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</si>
  <si>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</si>
  <si>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</si>
  <si>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</si>
  <si>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</si>
  <si>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</si>
  <si>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</si>
  <si>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</si>
  <si>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</si>
  <si>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</si>
  <si>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</si>
  <si>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</si>
  <si>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</si>
  <si>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</si>
  <si>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</si>
  <si>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</si>
  <si>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</si>
  <si>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</si>
  <si>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</si>
  <si>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</si>
  <si>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</si>
  <si>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</si>
  <si>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</si>
  <si>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</si>
  <si>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</si>
  <si>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</si>
  <si>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</si>
  <si>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</si>
  <si>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</si>
  <si>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</si>
  <si>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</si>
  <si>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</si>
  <si>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</si>
  <si>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</si>
  <si>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</si>
  <si>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</si>
  <si>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</si>
  <si>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</si>
  <si>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</si>
  <si>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</si>
  <si>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</si>
  <si>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</si>
  <si>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</si>
  <si>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</si>
  <si>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</si>
  <si>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</si>
  <si>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</si>
  <si>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</si>
  <si>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</si>
  <si>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</si>
  <si>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</si>
  <si>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</si>
  <si>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</si>
  <si>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</si>
  <si>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</si>
  <si>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</si>
  <si>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</si>
  <si>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</si>
  <si>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</si>
  <si>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</si>
  <si>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</si>
  <si>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</si>
  <si>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</si>
  <si>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>CPT/jsr</t>
  </si>
  <si>
    <t xml:space="preserve">           Atención: Sr. Alfonso Miranda Eyzaguirre</t>
  </si>
  <si>
    <t>R.M.N°249-2020-PRODUCE, R.M.N° 383-2020-PRODUCE</t>
  </si>
  <si>
    <t>SM</t>
  </si>
  <si>
    <t>Callao, 13 de noviembre del 2020</t>
  </si>
  <si>
    <t xml:space="preserve">        Fecha  : 12/11/2020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</si>
</sst>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F16" sqref="F16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64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68</v>
      </c>
      <c r="AP8" s="74"/>
      <c r="AQ8" s="74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6280.9349999999995</v>
      </c>
      <c r="H12" s="23">
        <v>3909.2099999999987</v>
      </c>
      <c r="I12" s="23">
        <v>8465.17</v>
      </c>
      <c r="J12" s="23">
        <v>3319.4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500</v>
      </c>
      <c r="R12" s="23">
        <v>0</v>
      </c>
      <c r="S12" s="23">
        <v>460</v>
      </c>
      <c r="T12" s="23">
        <v>0</v>
      </c>
      <c r="U12" s="23">
        <v>570</v>
      </c>
      <c r="V12" s="23">
        <v>205</v>
      </c>
      <c r="W12" s="23">
        <v>1250</v>
      </c>
      <c r="X12" s="23">
        <v>0</v>
      </c>
      <c r="Y12" s="23">
        <v>2833</v>
      </c>
      <c r="Z12" s="23">
        <v>237</v>
      </c>
      <c r="AA12" s="23">
        <v>2028.06507955495</v>
      </c>
      <c r="AB12" s="23">
        <v>0</v>
      </c>
      <c r="AC12" s="23">
        <v>1643.018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24030.188079554948</v>
      </c>
      <c r="AP12" s="23">
        <f>SUMIF($C$11:$AN$11,"I.Mad",C12:AN12)</f>
        <v>7670.6099999999988</v>
      </c>
      <c r="AQ12" s="23">
        <f>SUM(AO12:AP12)</f>
        <v>31700.798079554945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>
        <v>40</v>
      </c>
      <c r="H13" s="23">
        <v>68</v>
      </c>
      <c r="I13" s="23">
        <v>37</v>
      </c>
      <c r="J13" s="23">
        <v>49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>
        <v>5</v>
      </c>
      <c r="R13" s="23" t="s">
        <v>31</v>
      </c>
      <c r="S13" s="23">
        <v>8</v>
      </c>
      <c r="T13" s="23" t="s">
        <v>31</v>
      </c>
      <c r="U13" s="23">
        <v>5</v>
      </c>
      <c r="V13" s="23">
        <v>6</v>
      </c>
      <c r="W13" s="23">
        <v>16</v>
      </c>
      <c r="X13" s="23" t="s">
        <v>31</v>
      </c>
      <c r="Y13" s="23">
        <v>29</v>
      </c>
      <c r="Z13" s="23">
        <v>6</v>
      </c>
      <c r="AA13" s="23">
        <v>18</v>
      </c>
      <c r="AB13" s="23" t="s">
        <v>31</v>
      </c>
      <c r="AC13" s="23">
        <v>12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170</v>
      </c>
      <c r="AP13" s="23">
        <f>SUMIF($C$11:$AN$11,"I.Mad",C13:AN13)</f>
        <v>129</v>
      </c>
      <c r="AQ13" s="23">
        <f>SUM(AO13:AP13)</f>
        <v>299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>
        <v>10</v>
      </c>
      <c r="H14" s="23">
        <v>2</v>
      </c>
      <c r="I14" s="23">
        <v>19</v>
      </c>
      <c r="J14" s="23">
        <v>8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>
        <v>3</v>
      </c>
      <c r="R14" s="23" t="s">
        <v>31</v>
      </c>
      <c r="S14" s="23">
        <v>7</v>
      </c>
      <c r="T14" s="23" t="s">
        <v>31</v>
      </c>
      <c r="U14" s="23">
        <v>5</v>
      </c>
      <c r="V14" s="23">
        <v>5</v>
      </c>
      <c r="W14" s="23">
        <v>9</v>
      </c>
      <c r="X14" s="23" t="s">
        <v>31</v>
      </c>
      <c r="Y14" s="23">
        <v>2</v>
      </c>
      <c r="Z14" s="23" t="s">
        <v>66</v>
      </c>
      <c r="AA14" s="23">
        <v>4</v>
      </c>
      <c r="AB14" s="23" t="s">
        <v>31</v>
      </c>
      <c r="AC14" s="23">
        <v>4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63</v>
      </c>
      <c r="AP14" s="23">
        <f>SUMIF($C$11:$AN$11,"I.Mad",C14:AN14)</f>
        <v>15</v>
      </c>
      <c r="AQ14" s="23">
        <f>SUM(AO14:AP14)</f>
        <v>78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>
        <v>0</v>
      </c>
      <c r="H15" s="23">
        <v>0</v>
      </c>
      <c r="I15" s="23">
        <v>0</v>
      </c>
      <c r="J15" s="23">
        <v>0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>
        <v>23.169626354230086</v>
      </c>
      <c r="R15" s="23" t="s">
        <v>31</v>
      </c>
      <c r="S15" s="23">
        <v>0.52726943984951535</v>
      </c>
      <c r="T15" s="23" t="s">
        <v>31</v>
      </c>
      <c r="U15" s="23">
        <v>13.229844696312464</v>
      </c>
      <c r="V15" s="23">
        <v>35.459863732034989</v>
      </c>
      <c r="W15" s="23">
        <v>15.673966810511528</v>
      </c>
      <c r="X15" s="23" t="s">
        <v>31</v>
      </c>
      <c r="Y15" s="23">
        <v>17.747635463353319</v>
      </c>
      <c r="Z15" s="23" t="s">
        <v>31</v>
      </c>
      <c r="AA15" s="23">
        <v>14.646026296618553</v>
      </c>
      <c r="AB15" s="23" t="s">
        <v>31</v>
      </c>
      <c r="AC15" s="23">
        <v>16.21131246678717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>
        <v>14</v>
      </c>
      <c r="H16" s="29">
        <v>14</v>
      </c>
      <c r="I16" s="29">
        <v>14</v>
      </c>
      <c r="J16" s="29">
        <v>14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>
        <v>12</v>
      </c>
      <c r="R16" s="29" t="s">
        <v>31</v>
      </c>
      <c r="S16" s="29">
        <v>14.5</v>
      </c>
      <c r="T16" s="29" t="s">
        <v>31</v>
      </c>
      <c r="U16" s="29">
        <v>14</v>
      </c>
      <c r="V16" s="29">
        <v>12</v>
      </c>
      <c r="W16" s="29">
        <v>12.5</v>
      </c>
      <c r="X16" s="29" t="s">
        <v>31</v>
      </c>
      <c r="Y16" s="29">
        <v>12</v>
      </c>
      <c r="Z16" s="29" t="s">
        <v>31</v>
      </c>
      <c r="AA16" s="29">
        <v>12.5</v>
      </c>
      <c r="AB16" s="29" t="s">
        <v>31</v>
      </c>
      <c r="AC16" s="29">
        <v>12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>
        <v>18</v>
      </c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18</v>
      </c>
      <c r="AP24" s="23">
        <f t="shared" ref="AP24:AP40" si="1">SUMIF($C$11:$AN$11,"I.Mad",C24:AN24)</f>
        <v>0</v>
      </c>
      <c r="AQ24" s="35">
        <f t="shared" ref="AQ24:AQ41" si="2">SUM(AO24:AP24)</f>
        <v>18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>
        <v>56.934920445052029</v>
      </c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56.934920445052029</v>
      </c>
      <c r="AP30" s="23">
        <f t="shared" si="1"/>
        <v>0</v>
      </c>
      <c r="AQ30" s="35">
        <f t="shared" si="2"/>
        <v>56.934920445052029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6280.9349999999995</v>
      </c>
      <c r="H41" s="35">
        <f t="shared" si="3"/>
        <v>3909.2099999999987</v>
      </c>
      <c r="I41" s="35">
        <f t="shared" si="3"/>
        <v>8465.17</v>
      </c>
      <c r="J41" s="35">
        <f t="shared" si="3"/>
        <v>3319.4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500</v>
      </c>
      <c r="R41" s="35">
        <f t="shared" si="3"/>
        <v>0</v>
      </c>
      <c r="S41" s="35">
        <f t="shared" si="3"/>
        <v>460</v>
      </c>
      <c r="T41" s="35">
        <f t="shared" si="3"/>
        <v>0</v>
      </c>
      <c r="U41" s="35">
        <f t="shared" si="3"/>
        <v>570</v>
      </c>
      <c r="V41" s="35">
        <f t="shared" si="3"/>
        <v>205</v>
      </c>
      <c r="W41" s="35">
        <f t="shared" si="3"/>
        <v>1250</v>
      </c>
      <c r="X41" s="35">
        <f t="shared" si="3"/>
        <v>0</v>
      </c>
      <c r="Y41" s="35">
        <f t="shared" si="3"/>
        <v>2833</v>
      </c>
      <c r="Z41" s="35">
        <f t="shared" si="3"/>
        <v>237</v>
      </c>
      <c r="AA41" s="35">
        <f t="shared" si="3"/>
        <v>2085.0000000000018</v>
      </c>
      <c r="AB41" s="35">
        <f t="shared" si="3"/>
        <v>0</v>
      </c>
      <c r="AC41" s="35">
        <f t="shared" si="3"/>
        <v>1661.018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24105.123</v>
      </c>
      <c r="AP41" s="35">
        <f>SUM(AP12,AP18,AP24:AP37)</f>
        <v>7670.6099999999988</v>
      </c>
      <c r="AQ41" s="35">
        <f t="shared" si="2"/>
        <v>31775.733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15.7</v>
      </c>
      <c r="H42" s="29"/>
      <c r="I42" s="29">
        <v>18.2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16.100000000000001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63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2020-11-14T14:56:31Z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