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<sst xmlns="http://schemas.openxmlformats.org/spreadsheetml/2006/main" count="363" uniqueCount="69">
  <si>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</si>
  <si>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</si>
  <si>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</si>
  <si>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</si>
  <si>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</si>
  <si>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</si>
  <si>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</si>
  <si>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</si>
  <si>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</si>
  <si>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</si>
  <si>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</si>
  <si>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</si>
  <si>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</si>
  <si>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</si>
  <si>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</si>
  <si>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</si>
  <si>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</si>
  <si>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</si>
  <si>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</si>
  <si>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</si>
  <si>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</si>
  <si>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</si>
  <si>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</si>
  <si>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</si>
  <si>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</si>
  <si>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</si>
  <si>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</si>
  <si>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</si>
  <si>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</si>
  <si>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</si>
  <si>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</si>
  <si>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</si>
  <si>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</si>
  <si>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</si>
  <si>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</si>
  <si>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</si>
  <si>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</si>
  <si>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</si>
  <si>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</si>
  <si>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</si>
  <si>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</si>
  <si>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</si>
  <si>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</si>
  <si>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</si>
  <si>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</si>
  <si>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</si>
  <si>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</si>
  <si>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</si>
  <si>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</si>
  <si>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</si>
  <si>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</si>
  <si>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</si>
  <si>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</si>
  <si>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</si>
  <si>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</si>
  <si>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</si>
  <si>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</si>
  <si>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</si>
  <si>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</si>
  <si>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</si>
  <si>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</si>
  <si>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</si>
  <si>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</si>
  <si>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</si>
  <si>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 xml:space="preserve">           Atención: Sr. Alfonso Miranda Eyzaguirre</t>
  </si>
  <si>
    <t>R.M.N°249-2020-PRODUCE, R.M.N° 383-2020-PRODUCE</t>
  </si>
  <si>
    <t>SM</t>
  </si>
  <si>
    <t xml:space="preserve">        Fecha  : 13/11/2020</t>
  </si>
  <si>
    <t>Callao, 14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</si>
</sst>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C1" zoomScale="23" zoomScaleNormal="23" workbookViewId="0">
      <selection activeCell="G30" sqref="G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2338</v>
      </c>
      <c r="G12" s="23">
        <v>3665.74</v>
      </c>
      <c r="H12" s="23">
        <v>4720.0999999999995</v>
      </c>
      <c r="I12" s="23">
        <v>8155.38</v>
      </c>
      <c r="J12" s="23">
        <v>5099.83</v>
      </c>
      <c r="K12" s="23">
        <v>362.14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1200</v>
      </c>
      <c r="R12" s="23">
        <v>0</v>
      </c>
      <c r="S12" s="23">
        <v>1455</v>
      </c>
      <c r="T12" s="23">
        <v>95</v>
      </c>
      <c r="U12" s="23">
        <v>1190</v>
      </c>
      <c r="V12" s="23">
        <v>840</v>
      </c>
      <c r="W12" s="23">
        <v>6938</v>
      </c>
      <c r="X12" s="23">
        <v>0</v>
      </c>
      <c r="Y12" s="23">
        <v>7262</v>
      </c>
      <c r="Z12" s="23">
        <v>658</v>
      </c>
      <c r="AA12" s="23">
        <v>6089.7640000000001</v>
      </c>
      <c r="AB12" s="23">
        <v>0</v>
      </c>
      <c r="AC12" s="23">
        <v>6891.1620000000003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43209.186000000002</v>
      </c>
      <c r="AP12" s="23">
        <f>SUMIF($C$11:$AN$11,"I.Mad",C12:AN12)</f>
        <v>13750.93</v>
      </c>
      <c r="AQ12" s="23">
        <f>SUM(AO12:AP12)</f>
        <v>56960.116000000002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39</v>
      </c>
      <c r="G13" s="23">
        <v>30</v>
      </c>
      <c r="H13" s="23">
        <v>98</v>
      </c>
      <c r="I13" s="23">
        <v>53</v>
      </c>
      <c r="J13" s="23">
        <v>89</v>
      </c>
      <c r="K13" s="23">
        <v>3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6</v>
      </c>
      <c r="R13" s="23" t="s">
        <v>31</v>
      </c>
      <c r="S13" s="23">
        <v>12</v>
      </c>
      <c r="T13" s="23">
        <v>1</v>
      </c>
      <c r="U13" s="23">
        <v>6</v>
      </c>
      <c r="V13" s="23">
        <v>10</v>
      </c>
      <c r="W13" s="23">
        <v>23</v>
      </c>
      <c r="X13" s="23" t="s">
        <v>31</v>
      </c>
      <c r="Y13" s="23">
        <v>40</v>
      </c>
      <c r="Z13" s="23">
        <v>7</v>
      </c>
      <c r="AA13" s="23">
        <v>20</v>
      </c>
      <c r="AB13" s="23" t="s">
        <v>31</v>
      </c>
      <c r="AC13" s="23">
        <v>25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218</v>
      </c>
      <c r="AP13" s="23">
        <f>SUMIF($C$11:$AN$11,"I.Mad",C13:AN13)</f>
        <v>244</v>
      </c>
      <c r="AQ13" s="23">
        <f>SUM(AO13:AP13)</f>
        <v>462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>
        <v>5</v>
      </c>
      <c r="G14" s="23">
        <v>5</v>
      </c>
      <c r="H14" s="23">
        <v>6</v>
      </c>
      <c r="I14" s="23">
        <v>17</v>
      </c>
      <c r="J14" s="23">
        <v>23</v>
      </c>
      <c r="K14" s="23" t="s">
        <v>66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3</v>
      </c>
      <c r="R14" s="23" t="s">
        <v>31</v>
      </c>
      <c r="S14" s="23">
        <v>7</v>
      </c>
      <c r="T14" s="23">
        <v>1</v>
      </c>
      <c r="U14" s="23">
        <v>2</v>
      </c>
      <c r="V14" s="23">
        <v>4</v>
      </c>
      <c r="W14" s="23">
        <v>10</v>
      </c>
      <c r="X14" s="23" t="s">
        <v>31</v>
      </c>
      <c r="Y14" s="23" t="s">
        <v>66</v>
      </c>
      <c r="Z14" s="23" t="s">
        <v>66</v>
      </c>
      <c r="AA14" s="23">
        <v>6</v>
      </c>
      <c r="AB14" s="23" t="s">
        <v>31</v>
      </c>
      <c r="AC14" s="23">
        <v>7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57</v>
      </c>
      <c r="AP14" s="23">
        <f>SUMIF($C$11:$AN$11,"I.Mad",C14:AN14)</f>
        <v>39</v>
      </c>
      <c r="AQ14" s="23">
        <f>SUM(AO14:AP14)</f>
        <v>96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>
        <v>0.1</v>
      </c>
      <c r="G15" s="23">
        <v>0.11727184722757607</v>
      </c>
      <c r="H15" s="23">
        <v>1.0032542475243305</v>
      </c>
      <c r="I15" s="23">
        <v>0.87202901777334563</v>
      </c>
      <c r="J15" s="23">
        <v>0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2.5314759937517333</v>
      </c>
      <c r="R15" s="23" t="s">
        <v>31</v>
      </c>
      <c r="S15" s="23">
        <v>0</v>
      </c>
      <c r="T15" s="23">
        <v>0</v>
      </c>
      <c r="U15" s="23">
        <v>0</v>
      </c>
      <c r="V15" s="23">
        <v>0</v>
      </c>
      <c r="W15" s="23">
        <v>21.689991215349526</v>
      </c>
      <c r="X15" s="23" t="s">
        <v>31</v>
      </c>
      <c r="Y15" s="23" t="s">
        <v>31</v>
      </c>
      <c r="Z15" s="23" t="s">
        <v>31</v>
      </c>
      <c r="AA15" s="23">
        <v>15.035667172166905</v>
      </c>
      <c r="AB15" s="23" t="s">
        <v>31</v>
      </c>
      <c r="AC15" s="23">
        <v>11.622341259409449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>
        <v>14</v>
      </c>
      <c r="G16" s="29">
        <v>14</v>
      </c>
      <c r="H16" s="29">
        <v>14</v>
      </c>
      <c r="I16" s="29">
        <v>14.5</v>
      </c>
      <c r="J16" s="29">
        <v>14.5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14</v>
      </c>
      <c r="R16" s="29" t="s">
        <v>31</v>
      </c>
      <c r="S16" s="29">
        <v>14.5</v>
      </c>
      <c r="T16" s="29">
        <v>14</v>
      </c>
      <c r="U16" s="29">
        <v>14</v>
      </c>
      <c r="V16" s="29">
        <v>14</v>
      </c>
      <c r="W16" s="29">
        <v>12.5</v>
      </c>
      <c r="X16" s="29" t="s">
        <v>31</v>
      </c>
      <c r="Y16" s="29" t="s">
        <v>31</v>
      </c>
      <c r="Z16" s="29" t="s">
        <v>31</v>
      </c>
      <c r="AA16" s="29">
        <v>12.5</v>
      </c>
      <c r="AB16" s="29" t="s">
        <v>31</v>
      </c>
      <c r="AC16" s="29">
        <v>12.5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>
        <v>32.607999999999997</v>
      </c>
      <c r="AB24" s="23"/>
      <c r="AC24" s="23">
        <v>8</v>
      </c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40.607999999999997</v>
      </c>
      <c r="AP24" s="23">
        <f t="shared" ref="AP24:AP40" si="1">SUMIF($C$11:$AN$11,"I.Mad",C24:AN24)</f>
        <v>0</v>
      </c>
      <c r="AQ24" s="35">
        <f t="shared" ref="AQ24:AQ41" si="2">SUM(AO24:AP24)</f>
        <v>40.607999999999997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>
        <v>8.9830000000000005</v>
      </c>
      <c r="AB25" s="35"/>
      <c r="AC25" s="35">
        <v>15</v>
      </c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23.983000000000001</v>
      </c>
      <c r="AP25" s="23">
        <f t="shared" si="1"/>
        <v>0</v>
      </c>
      <c r="AQ25" s="35">
        <f t="shared" si="2"/>
        <v>23.983000000000001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4.8900175524839256</v>
      </c>
      <c r="AB30" s="35"/>
      <c r="AC30" s="35">
        <v>3.8380000000000001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8.7280175524839265</v>
      </c>
      <c r="AP30" s="23">
        <f t="shared" si="1"/>
        <v>0</v>
      </c>
      <c r="AQ30" s="35">
        <f t="shared" si="2"/>
        <v>8.7280175524839265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>
        <v>1.0967731467396815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1.0967731467396815</v>
      </c>
      <c r="AP40" s="23">
        <f t="shared" si="1"/>
        <v>0</v>
      </c>
      <c r="AQ40" s="35">
        <f t="shared" si="2"/>
        <v>1.0967731467396815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2338</v>
      </c>
      <c r="G41" s="35">
        <f t="shared" si="3"/>
        <v>3665.74</v>
      </c>
      <c r="H41" s="35">
        <f t="shared" si="3"/>
        <v>4720.0999999999995</v>
      </c>
      <c r="I41" s="35">
        <f t="shared" si="3"/>
        <v>8155.38</v>
      </c>
      <c r="J41" s="35">
        <f t="shared" si="3"/>
        <v>5099.83</v>
      </c>
      <c r="K41" s="35">
        <f t="shared" si="3"/>
        <v>362.14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1200</v>
      </c>
      <c r="R41" s="35">
        <f t="shared" si="3"/>
        <v>0</v>
      </c>
      <c r="S41" s="35">
        <f t="shared" si="3"/>
        <v>1455</v>
      </c>
      <c r="T41" s="35">
        <f t="shared" si="3"/>
        <v>95</v>
      </c>
      <c r="U41" s="35">
        <f t="shared" si="3"/>
        <v>1190</v>
      </c>
      <c r="V41" s="35">
        <f t="shared" si="3"/>
        <v>840</v>
      </c>
      <c r="W41" s="35">
        <f t="shared" si="3"/>
        <v>6938</v>
      </c>
      <c r="X41" s="35">
        <f t="shared" si="3"/>
        <v>0</v>
      </c>
      <c r="Y41" s="35">
        <f t="shared" si="3"/>
        <v>7262</v>
      </c>
      <c r="Z41" s="35">
        <f t="shared" si="3"/>
        <v>658</v>
      </c>
      <c r="AA41" s="35">
        <f t="shared" si="3"/>
        <v>6137.3417906992236</v>
      </c>
      <c r="AB41" s="35">
        <f t="shared" si="3"/>
        <v>0</v>
      </c>
      <c r="AC41" s="35">
        <f t="shared" si="3"/>
        <v>6918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43282.505017552488</v>
      </c>
      <c r="AP41" s="35">
        <f>SUM(AP12,AP18,AP24:AP37)</f>
        <v>13750.93</v>
      </c>
      <c r="AQ41" s="35">
        <f t="shared" si="2"/>
        <v>57033.435017552489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15.8</v>
      </c>
      <c r="H42" s="29"/>
      <c r="I42" s="29">
        <v>18.7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2020-11-14T18:14:33Z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