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<sst xmlns="http://schemas.openxmlformats.org/spreadsheetml/2006/main" count="353" uniqueCount="68">
  <si>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</si>
  <si>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</si>
  <si>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</si>
  <si>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</si>
  <si>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</si>
  <si>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</si>
  <si>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</si>
  <si>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</si>
  <si>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</si>
  <si>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</si>
  <si>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</si>
  <si>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</si>
  <si>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</si>
  <si>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</si>
  <si>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</si>
  <si>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</si>
  <si>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</si>
  <si>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</si>
  <si>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</si>
  <si>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</si>
  <si>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</si>
  <si>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</si>
  <si>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</si>
  <si>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</si>
  <si>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</si>
  <si>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</si>
  <si>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</si>
  <si>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</si>
  <si>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</si>
  <si>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</si>
  <si>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</si>
  <si>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</si>
  <si>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</si>
  <si>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</si>
  <si>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</si>
  <si>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</si>
  <si>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</si>
  <si>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</si>
  <si>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</si>
  <si>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</si>
  <si>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</si>
  <si>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</si>
  <si>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</si>
  <si>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</si>
  <si>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</si>
  <si>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</si>
  <si>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</si>
  <si>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</si>
  <si>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</si>
  <si>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</si>
  <si>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</si>
  <si>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</si>
  <si>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</si>
  <si>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</si>
  <si>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</si>
  <si>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</si>
  <si>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</si>
  <si>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</si>
  <si>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</si>
  <si>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</si>
  <si>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</si>
  <si>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</si>
  <si>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</si>
  <si>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</si>
  <si>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 xml:space="preserve">           Atención: Sr. Alfonso Miranda Eyzaguirre</t>
  </si>
  <si>
    <t>R.M.N°249-2020-PRODUCE, R.M.N° 383-2020-PRODUCE</t>
  </si>
  <si>
    <t xml:space="preserve">        Fecha  : 15/11/2020</t>
  </si>
  <si>
    <t>Callao, 16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</si>
</sst>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8" zoomScale="23" zoomScaleNormal="23" workbookViewId="0">
      <selection activeCell="I42" sqref="I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/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3107</v>
      </c>
      <c r="G12" s="23">
        <v>2090.15</v>
      </c>
      <c r="H12" s="23">
        <v>7288.09</v>
      </c>
      <c r="I12" s="23">
        <v>1989.19</v>
      </c>
      <c r="J12" s="23">
        <v>10.83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1062.3150000000001</v>
      </c>
      <c r="R12" s="23">
        <v>75</v>
      </c>
      <c r="S12" s="23">
        <v>822.83</v>
      </c>
      <c r="T12" s="23">
        <v>0</v>
      </c>
      <c r="U12" s="23">
        <v>520</v>
      </c>
      <c r="V12" s="23">
        <v>420</v>
      </c>
      <c r="W12" s="23">
        <v>5350</v>
      </c>
      <c r="X12" s="23">
        <v>90</v>
      </c>
      <c r="Y12" s="23">
        <v>6634</v>
      </c>
      <c r="Z12" s="23">
        <v>629</v>
      </c>
      <c r="AA12" s="23">
        <v>5500.2725613921211</v>
      </c>
      <c r="AB12" s="23">
        <v>0</v>
      </c>
      <c r="AC12" s="23">
        <v>4787.1916666666666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28755.949228058787</v>
      </c>
      <c r="AP12" s="23">
        <f>SUMIF($C$11:$AN$11,"I.Mad",C12:AN12)</f>
        <v>11619.92</v>
      </c>
      <c r="AQ12" s="23">
        <f>SUM(AO12:AP12)</f>
        <v>40375.869228058786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47</v>
      </c>
      <c r="G13" s="23">
        <v>13</v>
      </c>
      <c r="H13" s="23">
        <v>157</v>
      </c>
      <c r="I13" s="23">
        <v>16</v>
      </c>
      <c r="J13" s="23">
        <v>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21</v>
      </c>
      <c r="R13" s="23">
        <v>2</v>
      </c>
      <c r="S13" s="23">
        <v>15</v>
      </c>
      <c r="T13" s="23" t="s">
        <v>31</v>
      </c>
      <c r="U13" s="23">
        <v>11</v>
      </c>
      <c r="V13" s="23">
        <v>7</v>
      </c>
      <c r="W13" s="23">
        <v>30</v>
      </c>
      <c r="X13" s="23">
        <v>1</v>
      </c>
      <c r="Y13" s="23">
        <v>45</v>
      </c>
      <c r="Z13" s="23">
        <v>10</v>
      </c>
      <c r="AA13" s="23">
        <v>22</v>
      </c>
      <c r="AB13" s="23" t="s">
        <v>31</v>
      </c>
      <c r="AC13" s="23">
        <v>23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196</v>
      </c>
      <c r="AP13" s="23">
        <f>SUMIF($C$11:$AN$11,"I.Mad",C13:AN13)</f>
        <v>225</v>
      </c>
      <c r="AQ13" s="23">
        <f>SUM(AO13:AP13)</f>
        <v>421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>
        <v>5</v>
      </c>
      <c r="G14" s="23">
        <v>1</v>
      </c>
      <c r="H14" s="23">
        <v>16</v>
      </c>
      <c r="I14" s="23">
        <v>9</v>
      </c>
      <c r="J14" s="23">
        <v>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10</v>
      </c>
      <c r="R14" s="23">
        <v>1</v>
      </c>
      <c r="S14" s="23">
        <v>11</v>
      </c>
      <c r="T14" s="23" t="s">
        <v>31</v>
      </c>
      <c r="U14" s="23">
        <v>7</v>
      </c>
      <c r="V14" s="23">
        <v>5</v>
      </c>
      <c r="W14" s="23">
        <v>11</v>
      </c>
      <c r="X14" s="23">
        <v>1</v>
      </c>
      <c r="Y14" s="23">
        <v>5</v>
      </c>
      <c r="Z14" s="23">
        <v>2</v>
      </c>
      <c r="AA14" s="23">
        <v>6</v>
      </c>
      <c r="AB14" s="23" t="s">
        <v>31</v>
      </c>
      <c r="AC14" s="23">
        <v>9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69</v>
      </c>
      <c r="AP14" s="23">
        <f>SUMIF($C$11:$AN$11,"I.Mad",C14:AN14)</f>
        <v>31</v>
      </c>
      <c r="AQ14" s="23">
        <f>SUM(AO14:AP14)</f>
        <v>100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>
        <v>0</v>
      </c>
      <c r="G15" s="23">
        <v>0</v>
      </c>
      <c r="H15" s="23">
        <v>4.1398246874514287E-2</v>
      </c>
      <c r="I15" s="23">
        <v>0.25220001014050314</v>
      </c>
      <c r="J15" s="23">
        <v>0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0</v>
      </c>
      <c r="R15" s="23">
        <v>0</v>
      </c>
      <c r="S15" s="23">
        <v>0</v>
      </c>
      <c r="T15" s="23" t="s">
        <v>31</v>
      </c>
      <c r="U15" s="23">
        <v>0</v>
      </c>
      <c r="V15" s="23">
        <v>0</v>
      </c>
      <c r="W15" s="23">
        <v>14.169470106590934</v>
      </c>
      <c r="X15" s="23">
        <v>7.2916666666666679</v>
      </c>
      <c r="Y15" s="23">
        <v>6.5427980709227702</v>
      </c>
      <c r="Z15" s="23">
        <v>1.1436896302561494</v>
      </c>
      <c r="AA15" s="23">
        <v>11.57608463421303</v>
      </c>
      <c r="AB15" s="23" t="s">
        <v>31</v>
      </c>
      <c r="AC15" s="23">
        <v>14.978325108575847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>
        <v>14</v>
      </c>
      <c r="G16" s="29">
        <v>14</v>
      </c>
      <c r="H16" s="29">
        <v>14</v>
      </c>
      <c r="I16" s="29">
        <v>14</v>
      </c>
      <c r="J16" s="29">
        <v>14.5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14.5</v>
      </c>
      <c r="R16" s="29">
        <v>14</v>
      </c>
      <c r="S16" s="29">
        <v>14.5</v>
      </c>
      <c r="T16" s="29" t="s">
        <v>31</v>
      </c>
      <c r="U16" s="29">
        <v>14</v>
      </c>
      <c r="V16" s="29">
        <v>14</v>
      </c>
      <c r="W16" s="29">
        <v>12.5</v>
      </c>
      <c r="X16" s="29">
        <v>12.5</v>
      </c>
      <c r="Y16" s="29">
        <v>12.5</v>
      </c>
      <c r="Z16" s="29">
        <v>12.5</v>
      </c>
      <c r="AA16" s="29">
        <v>12.5</v>
      </c>
      <c r="AB16" s="29" t="s">
        <v>31</v>
      </c>
      <c r="AC16" s="29">
        <v>12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>
        <v>2.73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2.73</v>
      </c>
      <c r="AP25" s="23">
        <f t="shared" si="1"/>
        <v>0</v>
      </c>
      <c r="AQ25" s="35">
        <f t="shared" si="2"/>
        <v>2.73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>
        <v>2.1710139860139859</v>
      </c>
      <c r="Z30" s="35"/>
      <c r="AA30" s="35">
        <v>9.7274386078789519</v>
      </c>
      <c r="AB30" s="35"/>
      <c r="AC30" s="37">
        <v>2.8083333333333331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14.706785927226271</v>
      </c>
      <c r="AP30" s="23">
        <f t="shared" si="1"/>
        <v>0</v>
      </c>
      <c r="AQ30" s="35">
        <f t="shared" si="2"/>
        <v>14.706785927226271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>
        <v>1.0967731467396815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1.0967731467396815</v>
      </c>
      <c r="AP40" s="23">
        <f t="shared" si="1"/>
        <v>0</v>
      </c>
      <c r="AQ40" s="35">
        <f t="shared" si="2"/>
        <v>1.0967731467396815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3107</v>
      </c>
      <c r="G41" s="35">
        <f t="shared" si="3"/>
        <v>2090.15</v>
      </c>
      <c r="H41" s="35">
        <f t="shared" si="3"/>
        <v>7288.09</v>
      </c>
      <c r="I41" s="35">
        <f t="shared" si="3"/>
        <v>1991.92</v>
      </c>
      <c r="J41" s="35">
        <f t="shared" si="3"/>
        <v>10.83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1062.3150000000001</v>
      </c>
      <c r="R41" s="35">
        <f t="shared" si="3"/>
        <v>75</v>
      </c>
      <c r="S41" s="35">
        <f t="shared" si="3"/>
        <v>822.83</v>
      </c>
      <c r="T41" s="35">
        <f t="shared" si="3"/>
        <v>0</v>
      </c>
      <c r="U41" s="35">
        <f t="shared" si="3"/>
        <v>520</v>
      </c>
      <c r="V41" s="35">
        <f t="shared" si="3"/>
        <v>420</v>
      </c>
      <c r="W41" s="35">
        <f t="shared" si="3"/>
        <v>5350</v>
      </c>
      <c r="X41" s="35">
        <f t="shared" si="3"/>
        <v>90</v>
      </c>
      <c r="Y41" s="35">
        <f t="shared" si="3"/>
        <v>6636.1710139860143</v>
      </c>
      <c r="Z41" s="35">
        <f t="shared" si="3"/>
        <v>629</v>
      </c>
      <c r="AA41" s="35">
        <f t="shared" si="3"/>
        <v>5511.0967731467399</v>
      </c>
      <c r="AB41" s="35">
        <f t="shared" si="3"/>
        <v>0</v>
      </c>
      <c r="AC41" s="35">
        <f t="shared" si="3"/>
        <v>4790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28773.386013986012</v>
      </c>
      <c r="AP41" s="35">
        <f>SUM(AP12,AP18,AP24:AP37)</f>
        <v>11619.92</v>
      </c>
      <c r="AQ41" s="35">
        <f t="shared" si="2"/>
        <v>40393.30601398601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15.6</v>
      </c>
      <c r="H42" s="29"/>
      <c r="I42" s="29">
        <v>18.899999999999999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16.3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2020-11-16T17:53:46Z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