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<sst xmlns="http://schemas.openxmlformats.org/spreadsheetml/2006/main" count="349" uniqueCount="68">
  <si>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</si>
  <si>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</si>
  <si>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</si>
  <si>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</si>
  <si>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</si>
  <si>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</si>
  <si>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</si>
  <si>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</si>
  <si>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</si>
  <si>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</si>
  <si>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</si>
  <si>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</si>
  <si>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</si>
  <si>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</si>
  <si>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</si>
  <si>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</si>
  <si>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</si>
  <si>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</si>
  <si>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</si>
  <si>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</si>
  <si>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</si>
  <si>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</si>
  <si>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</si>
  <si>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</si>
  <si>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</si>
  <si>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</si>
  <si>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</si>
  <si>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</si>
  <si>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</si>
  <si>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</si>
  <si>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</si>
  <si>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</si>
  <si>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</si>
  <si>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</si>
  <si>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</si>
  <si>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</si>
  <si>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</si>
  <si>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</si>
  <si>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</si>
  <si>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</si>
  <si>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</si>
  <si>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</si>
  <si>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</si>
  <si>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</si>
  <si>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</si>
  <si>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</si>
  <si>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</si>
  <si>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</si>
  <si>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</si>
  <si>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</si>
  <si>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</si>
  <si>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</si>
  <si>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</si>
  <si>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</si>
  <si>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</si>
  <si>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</si>
  <si>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</si>
  <si>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</si>
  <si>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</si>
  <si>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</si>
  <si>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</si>
  <si>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</si>
  <si>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</si>
  <si>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>CPT/jsr</t>
  </si>
  <si>
    <t xml:space="preserve">           Atención: Sr. Alfonso Miranda Eyzaguirre</t>
  </si>
  <si>
    <t>R.M.N°249-2020-PRODUCE, R.M.N° 383-2020-PRODUCE</t>
  </si>
  <si>
    <t xml:space="preserve">        Fecha  : 16/11/2020</t>
  </si>
  <si>
    <t>Callao, 17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</si>
</sst>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AU33" sqref="AU3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64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66</v>
      </c>
      <c r="AP8" s="77"/>
      <c r="AQ8" s="77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/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2867</v>
      </c>
      <c r="G12" s="23">
        <v>1863.2149999999999</v>
      </c>
      <c r="H12" s="23">
        <v>11140.934999999999</v>
      </c>
      <c r="I12" s="23">
        <v>930.66</v>
      </c>
      <c r="J12" s="23">
        <v>452.85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2962.0920000000001</v>
      </c>
      <c r="R12" s="23">
        <v>25</v>
      </c>
      <c r="S12" s="23">
        <v>4180</v>
      </c>
      <c r="T12" s="23">
        <v>155</v>
      </c>
      <c r="U12" s="23">
        <v>1585</v>
      </c>
      <c r="V12" s="23">
        <v>415</v>
      </c>
      <c r="W12" s="23">
        <v>4180</v>
      </c>
      <c r="X12" s="23">
        <v>70</v>
      </c>
      <c r="Y12" s="23">
        <v>8278</v>
      </c>
      <c r="Z12" s="23">
        <v>1088</v>
      </c>
      <c r="AA12" s="23">
        <v>7304.7049999999999</v>
      </c>
      <c r="AB12" s="23">
        <v>0</v>
      </c>
      <c r="AC12" s="23">
        <v>5714.5736111111109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36998.24561111111</v>
      </c>
      <c r="AP12" s="23">
        <f>SUMIF($C$11:$AN$11,"I.Mad",C12:AN12)</f>
        <v>16213.785</v>
      </c>
      <c r="AQ12" s="23">
        <f>SUM(AO12:AP12)</f>
        <v>53212.030611111113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>
        <v>43</v>
      </c>
      <c r="G13" s="23">
        <v>25</v>
      </c>
      <c r="H13" s="23">
        <v>220</v>
      </c>
      <c r="I13" s="23">
        <v>9</v>
      </c>
      <c r="J13" s="23">
        <v>7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>
        <v>21</v>
      </c>
      <c r="R13" s="23">
        <v>1</v>
      </c>
      <c r="S13" s="23">
        <v>16</v>
      </c>
      <c r="T13" s="23">
        <v>4</v>
      </c>
      <c r="U13" s="23">
        <v>10</v>
      </c>
      <c r="V13" s="23">
        <v>9</v>
      </c>
      <c r="W13" s="23">
        <v>25</v>
      </c>
      <c r="X13" s="23">
        <v>1</v>
      </c>
      <c r="Y13" s="23">
        <v>48</v>
      </c>
      <c r="Z13" s="23">
        <v>13</v>
      </c>
      <c r="AA13" s="23">
        <v>29</v>
      </c>
      <c r="AB13" s="23" t="s">
        <v>31</v>
      </c>
      <c r="AC13" s="23">
        <v>29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212</v>
      </c>
      <c r="AP13" s="23">
        <f>SUMIF($C$11:$AN$11,"I.Mad",C13:AN13)</f>
        <v>298</v>
      </c>
      <c r="AQ13" s="23">
        <f>SUM(AO13:AP13)</f>
        <v>510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>
        <v>4</v>
      </c>
      <c r="G14" s="23">
        <v>1</v>
      </c>
      <c r="H14" s="23">
        <v>17</v>
      </c>
      <c r="I14" s="23">
        <v>3</v>
      </c>
      <c r="J14" s="23">
        <v>4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>
        <v>10</v>
      </c>
      <c r="R14" s="23">
        <v>1</v>
      </c>
      <c r="S14" s="23">
        <v>8</v>
      </c>
      <c r="T14" s="23">
        <v>1</v>
      </c>
      <c r="U14" s="23">
        <v>3</v>
      </c>
      <c r="V14" s="23">
        <v>6</v>
      </c>
      <c r="W14" s="23">
        <v>8</v>
      </c>
      <c r="X14" s="23">
        <v>1</v>
      </c>
      <c r="Y14" s="23">
        <v>4</v>
      </c>
      <c r="Z14" s="23">
        <v>4</v>
      </c>
      <c r="AA14" s="23">
        <v>6</v>
      </c>
      <c r="AB14" s="23" t="s">
        <v>31</v>
      </c>
      <c r="AC14" s="23">
        <v>9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52</v>
      </c>
      <c r="AP14" s="23">
        <f>SUMIF($C$11:$AN$11,"I.Mad",C14:AN14)</f>
        <v>38</v>
      </c>
      <c r="AQ14" s="23">
        <f>SUM(AO14:AP14)</f>
        <v>90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>
        <v>0</v>
      </c>
      <c r="R15" s="23">
        <v>0</v>
      </c>
      <c r="S15" s="23">
        <v>36.078038590477462</v>
      </c>
      <c r="T15" s="23">
        <v>0</v>
      </c>
      <c r="U15" s="23">
        <v>0</v>
      </c>
      <c r="V15" s="23">
        <v>0</v>
      </c>
      <c r="W15" s="23">
        <v>25.671020787074045</v>
      </c>
      <c r="X15" s="23">
        <v>50.793650793650784</v>
      </c>
      <c r="Y15" s="23">
        <v>41.847196124840131</v>
      </c>
      <c r="Z15" s="23">
        <v>52.242475514916784</v>
      </c>
      <c r="AA15" s="23">
        <v>10.067844092897166</v>
      </c>
      <c r="AB15" s="23" t="s">
        <v>31</v>
      </c>
      <c r="AC15" s="23">
        <v>29.276590116494987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>
        <v>14</v>
      </c>
      <c r="G16" s="29">
        <v>14.5</v>
      </c>
      <c r="H16" s="29">
        <v>14</v>
      </c>
      <c r="I16" s="29">
        <v>14</v>
      </c>
      <c r="J16" s="29">
        <v>14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>
        <v>14.5</v>
      </c>
      <c r="R16" s="29">
        <v>14.5</v>
      </c>
      <c r="S16" s="29">
        <v>12</v>
      </c>
      <c r="T16" s="29">
        <v>14</v>
      </c>
      <c r="U16" s="29">
        <v>13.5</v>
      </c>
      <c r="V16" s="29">
        <v>14</v>
      </c>
      <c r="W16" s="29">
        <v>12</v>
      </c>
      <c r="X16" s="29">
        <v>11.5</v>
      </c>
      <c r="Y16" s="29">
        <v>12</v>
      </c>
      <c r="Z16" s="29">
        <v>11.5</v>
      </c>
      <c r="AA16" s="29">
        <v>12.5</v>
      </c>
      <c r="AB16" s="29" t="s">
        <v>31</v>
      </c>
      <c r="AC16" s="29">
        <v>12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3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>
        <v>12.098000000000001</v>
      </c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12.098000000000001</v>
      </c>
      <c r="AP25" s="23">
        <f t="shared" si="1"/>
        <v>0</v>
      </c>
      <c r="AQ25" s="35">
        <f t="shared" si="2"/>
        <v>12.098000000000001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7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5">
        <v>1.0967731467396815</v>
      </c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1.0967731467396815</v>
      </c>
      <c r="AP40" s="23">
        <f t="shared" si="1"/>
        <v>0</v>
      </c>
      <c r="AQ40" s="35">
        <f t="shared" si="2"/>
        <v>1.0967731467396815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2867</v>
      </c>
      <c r="G41" s="35">
        <f t="shared" si="3"/>
        <v>1863.2149999999999</v>
      </c>
      <c r="H41" s="35">
        <f t="shared" si="3"/>
        <v>11140.934999999999</v>
      </c>
      <c r="I41" s="35">
        <f t="shared" si="3"/>
        <v>930.66</v>
      </c>
      <c r="J41" s="35">
        <f t="shared" si="3"/>
        <v>452.85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2974.19</v>
      </c>
      <c r="R41" s="35">
        <f t="shared" si="3"/>
        <v>25</v>
      </c>
      <c r="S41" s="35">
        <f t="shared" si="3"/>
        <v>4180</v>
      </c>
      <c r="T41" s="35">
        <f t="shared" si="3"/>
        <v>155</v>
      </c>
      <c r="U41" s="35">
        <f t="shared" si="3"/>
        <v>1585</v>
      </c>
      <c r="V41" s="35">
        <f t="shared" si="3"/>
        <v>415</v>
      </c>
      <c r="W41" s="35">
        <f t="shared" si="3"/>
        <v>4180</v>
      </c>
      <c r="X41" s="35">
        <f t="shared" si="3"/>
        <v>70</v>
      </c>
      <c r="Y41" s="35">
        <f t="shared" si="3"/>
        <v>8278</v>
      </c>
      <c r="Z41" s="35">
        <f t="shared" si="3"/>
        <v>1088</v>
      </c>
      <c r="AA41" s="35">
        <f t="shared" si="3"/>
        <v>7305.8017731467398</v>
      </c>
      <c r="AB41" s="35">
        <f t="shared" si="3"/>
        <v>0</v>
      </c>
      <c r="AC41" s="35">
        <f t="shared" si="3"/>
        <v>5714.5736111111109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37010.343611111108</v>
      </c>
      <c r="AP41" s="35">
        <f>SUM(AP12,AP18,AP24:AP37)</f>
        <v>16213.785</v>
      </c>
      <c r="AQ41" s="35">
        <f t="shared" si="2"/>
        <v>53224.128611111111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15.5</v>
      </c>
      <c r="H42" s="29"/>
      <c r="I42" s="29">
        <v>18.600000000000001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16.3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63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2020-12-03T22:01:27Z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