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<sst xmlns="http://schemas.openxmlformats.org/spreadsheetml/2006/main" count="401" uniqueCount="70">
  <si>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</si>
  <si>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</si>
  <si>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</si>
  <si>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</si>
  <si>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</si>
  <si>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</si>
  <si>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</si>
  <si>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</si>
  <si>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</si>
  <si>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</si>
  <si>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</si>
  <si>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</si>
  <si>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</si>
  <si>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</si>
  <si>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</si>
  <si>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</si>
  <si>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</si>
  <si>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</si>
  <si>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</si>
  <si>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</si>
  <si>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</si>
  <si>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</si>
  <si>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</si>
  <si>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</si>
  <si>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</si>
  <si>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</si>
  <si>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</si>
  <si>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</si>
  <si>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</si>
  <si>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</si>
  <si>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</si>
  <si>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</si>
  <si>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</si>
  <si>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</si>
  <si>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</si>
  <si>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</si>
  <si>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</si>
  <si>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</si>
  <si>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</si>
  <si>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</si>
  <si>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</si>
  <si>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</si>
  <si>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</si>
  <si>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</si>
  <si>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</si>
  <si>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</si>
  <si>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</si>
  <si>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</si>
  <si>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</si>
  <si>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</si>
  <si>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</si>
  <si>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</si>
  <si>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</si>
  <si>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</si>
  <si>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</si>
  <si>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</si>
  <si>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</si>
  <si>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</si>
  <si>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</si>
  <si>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</si>
  <si>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</si>
  <si>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</si>
  <si>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</si>
  <si>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</si>
  <si>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</si>
  <si>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</si>
  <si>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:17/07/2020</t>
  </si>
  <si>
    <t>Callao, 18 de julio del 2020</t>
  </si>
  <si>
    <t>SM</t>
  </si>
  <si>
    <t xml:space="preserve">           Atención: Sr. José Antonio Salardi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</si>
</sst>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06">
    <xf numFmtId="0" fontId="0" fillId="0" borderId="0"/>
    <xf numFmtId="0" fontId="10" fillId="0" borderId="0"/>
    <xf numFmtId="0" fontId="29" fillId="0" borderId="0"/>
    <xf numFmtId="0" fontId="30" fillId="0" borderId="0"/>
    <xf numFmtId="167" fontId="30" fillId="0" borderId="0" applyFont="0" applyFill="0" applyBorder="0" applyAlignment="0" applyProtection="0"/>
    <xf numFmtId="0" fontId="7" fillId="0" borderId="0"/>
    <xf numFmtId="0" fontId="6" fillId="0" borderId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4" applyNumberFormat="0" applyAlignment="0" applyProtection="0"/>
    <xf numFmtId="0" fontId="39" fillId="8" borderId="15" applyNumberFormat="0" applyAlignment="0" applyProtection="0"/>
    <xf numFmtId="0" fontId="40" fillId="8" borderId="14" applyNumberFormat="0" applyAlignment="0" applyProtection="0"/>
    <xf numFmtId="0" fontId="41" fillId="0" borderId="16" applyNumberFormat="0" applyFill="0" applyAlignment="0" applyProtection="0"/>
    <xf numFmtId="0" fontId="42" fillId="9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5" fillId="34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Font="0" applyBorder="0" applyAlignment="0"/>
    <xf numFmtId="0" fontId="29" fillId="0" borderId="0"/>
    <xf numFmtId="0" fontId="5" fillId="0" borderId="0"/>
    <xf numFmtId="0" fontId="29" fillId="0" borderId="0"/>
    <xf numFmtId="0" fontId="5" fillId="10" borderId="18" applyNumberFormat="0" applyFont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5" fillId="10" borderId="1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4" fillId="10" borderId="18" applyNumberFormat="0" applyFont="0" applyAlignment="0" applyProtection="0"/>
    <xf numFmtId="0" fontId="3" fillId="0" borderId="0"/>
    <xf numFmtId="0" fontId="48" fillId="0" borderId="0"/>
    <xf numFmtId="167" fontId="29" fillId="0" borderId="0" applyFont="0" applyFill="0" applyBorder="0" applyAlignment="0" applyProtection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8" fillId="0" borderId="0" xfId="0" applyFont="1"/>
    <xf numFmtId="0" fontId="9" fillId="0" borderId="0" xfId="1" applyFont="1" applyAlignment="1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2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/>
    <xf numFmtId="1" fontId="19" fillId="0" borderId="0" xfId="0" applyNumberFormat="1" applyFont="1"/>
    <xf numFmtId="22" fontId="17" fillId="0" borderId="0" xfId="0" applyNumberFormat="1" applyFont="1"/>
    <xf numFmtId="0" fontId="20" fillId="0" borderId="0" xfId="0" applyFont="1"/>
    <xf numFmtId="0" fontId="12" fillId="0" borderId="0" xfId="0" applyFont="1" applyBorder="1"/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4" xfId="0" applyFont="1" applyBorder="1"/>
    <xf numFmtId="1" fontId="21" fillId="0" borderId="0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8" fillId="0" borderId="0" xfId="0" applyNumberFormat="1" applyFont="1"/>
    <xf numFmtId="0" fontId="8" fillId="0" borderId="0" xfId="0" applyFont="1" applyBorder="1"/>
    <xf numFmtId="0" fontId="19" fillId="0" borderId="2" xfId="0" applyFont="1" applyBorder="1" applyAlignment="1">
      <alignment horizontal="left"/>
    </xf>
    <xf numFmtId="165" fontId="8" fillId="0" borderId="0" xfId="0" applyNumberFormat="1" applyFont="1"/>
    <xf numFmtId="0" fontId="22" fillId="2" borderId="2" xfId="0" applyFont="1" applyFill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0" fontId="19" fillId="3" borderId="9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166" fontId="21" fillId="0" borderId="4" xfId="0" applyNumberFormat="1" applyFont="1" applyBorder="1" applyAlignment="1">
      <alignment horizontal="center"/>
    </xf>
    <xf numFmtId="0" fontId="19" fillId="0" borderId="2" xfId="0" applyFont="1" applyBorder="1"/>
    <xf numFmtId="2" fontId="21" fillId="0" borderId="4" xfId="0" applyNumberFormat="1" applyFont="1" applyBorder="1" applyAlignment="1">
      <alignment horizontal="center"/>
    </xf>
    <xf numFmtId="166" fontId="16" fillId="3" borderId="4" xfId="0" applyNumberFormat="1" applyFont="1" applyFill="1" applyBorder="1" applyAlignment="1">
      <alignment horizontal="center" wrapText="1"/>
    </xf>
    <xf numFmtId="166" fontId="21" fillId="3" borderId="4" xfId="0" applyNumberFormat="1" applyFont="1" applyFill="1" applyBorder="1" applyAlignment="1">
      <alignment horizontal="center" wrapText="1"/>
    </xf>
    <xf numFmtId="166" fontId="24" fillId="0" borderId="2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1" fontId="12" fillId="0" borderId="0" xfId="0" applyNumberFormat="1" applyFont="1" applyBorder="1" applyAlignment="1">
      <alignment horizontal="center"/>
    </xf>
    <xf numFmtId="0" fontId="19" fillId="0" borderId="0" xfId="0" applyFont="1"/>
    <xf numFmtId="1" fontId="26" fillId="0" borderId="0" xfId="0" applyNumberFormat="1" applyFont="1" applyBorder="1" applyProtection="1">
      <protection locked="0"/>
    </xf>
    <xf numFmtId="0" fontId="27" fillId="0" borderId="0" xfId="0" applyFont="1" applyAlignment="1">
      <alignment horizontal="left"/>
    </xf>
    <xf numFmtId="1" fontId="26" fillId="0" borderId="0" xfId="0" applyNumberFormat="1" applyFont="1" applyBorder="1" applyAlignment="1" applyProtection="1">
      <protection locked="0"/>
    </xf>
    <xf numFmtId="1" fontId="26" fillId="0" borderId="0" xfId="0" applyNumberFormat="1" applyFont="1" applyBorder="1" applyAlignment="1" applyProtection="1">
      <alignment horizontal="right"/>
      <protection locked="0"/>
    </xf>
    <xf numFmtId="166" fontId="21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9" fillId="0" borderId="0" xfId="0" applyFont="1"/>
    <xf numFmtId="166" fontId="21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0" fontId="15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</cellXfs>
  <cellStyles count="106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2" xfId="27" builtinId="34" customBuiltin="1"/>
    <cellStyle name="20% - Énfasis2 2" xfId="74"/>
    <cellStyle name="20% - Énfasis2 3" xfId="94"/>
    <cellStyle name="20% - Énfasis3" xfId="31" builtinId="38" customBuiltin="1"/>
    <cellStyle name="20% - Énfasis3 2" xfId="76"/>
    <cellStyle name="20% - Énfasis3 3" xfId="96"/>
    <cellStyle name="20% - Énfasis4" xfId="35" builtinId="42" customBuiltin="1"/>
    <cellStyle name="20% - Énfasis4 2" xfId="78"/>
    <cellStyle name="20% - Énfasis4 3" xfId="98"/>
    <cellStyle name="20% - Énfasis5" xfId="39" builtinId="46" customBuiltin="1"/>
    <cellStyle name="20% - Énfasis5 2" xfId="80"/>
    <cellStyle name="20% - Énfasis5 3" xfId="100"/>
    <cellStyle name="20% - Énfasis6" xfId="43" builtinId="50" customBuiltin="1"/>
    <cellStyle name="20% - Énfasis6 2" xfId="82"/>
    <cellStyle name="20% - Énfasis6 3" xfId="102"/>
    <cellStyle name="40% - Énfasis1" xfId="24" builtinId="31" customBuiltin="1"/>
    <cellStyle name="40% - Énfasis1 2" xfId="73"/>
    <cellStyle name="40% - Énfasis1 3" xfId="93"/>
    <cellStyle name="40% - Énfasis2" xfId="28" builtinId="35" customBuiltin="1"/>
    <cellStyle name="40% - Énfasis2 2" xfId="75"/>
    <cellStyle name="40% - Énfasis2 3" xfId="95"/>
    <cellStyle name="40% - Énfasis3" xfId="32" builtinId="39" customBuiltin="1"/>
    <cellStyle name="40% - Énfasis3 2" xfId="77"/>
    <cellStyle name="40% - Énfasis3 3" xfId="97"/>
    <cellStyle name="40% - Énfasis4" xfId="36" builtinId="43" customBuiltin="1"/>
    <cellStyle name="40% - Énfasis4 2" xfId="79"/>
    <cellStyle name="40% - Énfasis4 3" xfId="99"/>
    <cellStyle name="40% - Énfasis5" xfId="40" builtinId="47" customBuiltin="1"/>
    <cellStyle name="40% - Énfasis5 2" xfId="81"/>
    <cellStyle name="40% - Énfasis5 3" xfId="101"/>
    <cellStyle name="40% - Énfasis6" xfId="44" builtinId="51" customBuiltin="1"/>
    <cellStyle name="40% - Énfasis6 2" xfId="83"/>
    <cellStyle name="40% - Énfasis6 3" xfId="10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Q30" sqref="Q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66</v>
      </c>
      <c r="AP8" s="73"/>
      <c r="AQ8" s="73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65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64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2025.01</v>
      </c>
      <c r="F12" s="23">
        <v>0</v>
      </c>
      <c r="G12" s="23">
        <v>7611.5749999999989</v>
      </c>
      <c r="H12" s="23">
        <v>1807.35</v>
      </c>
      <c r="I12" s="23">
        <v>8644.2999999999993</v>
      </c>
      <c r="J12" s="23">
        <v>24.76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133.595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18414.48</v>
      </c>
      <c r="AP12" s="23">
        <f>SUMIF($C$11:$AN$11,"I.Mad",C12:AN12)</f>
        <v>1832.11</v>
      </c>
      <c r="AQ12" s="23">
        <f>SUM(AO12:AP12)</f>
        <v>20246.59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>
        <v>10</v>
      </c>
      <c r="F13" s="23" t="s">
        <v>31</v>
      </c>
      <c r="G13" s="23">
        <v>31</v>
      </c>
      <c r="H13" s="23">
        <v>22</v>
      </c>
      <c r="I13" s="23">
        <v>24</v>
      </c>
      <c r="J13" s="23">
        <v>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>
        <v>4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69</v>
      </c>
      <c r="AP13" s="23">
        <f>SUMIF($C$11:$AN$11,"I.Mad",C13:AN13)</f>
        <v>23</v>
      </c>
      <c r="AQ13" s="23">
        <f>SUM(AO13:AP13)</f>
        <v>92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>
        <v>5</v>
      </c>
      <c r="F14" s="23" t="s">
        <v>31</v>
      </c>
      <c r="G14" s="23">
        <v>10</v>
      </c>
      <c r="H14" s="23">
        <v>15</v>
      </c>
      <c r="I14" s="23">
        <v>3</v>
      </c>
      <c r="J14" s="23" t="s">
        <v>68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68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18</v>
      </c>
      <c r="AP14" s="23">
        <f>SUMIF($C$11:$AN$11,"I.Mad",C14:AN14)</f>
        <v>15</v>
      </c>
      <c r="AQ14" s="23">
        <f>SUM(AO14:AP14)</f>
        <v>33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>
        <v>0</v>
      </c>
      <c r="F15" s="23" t="s">
        <v>31</v>
      </c>
      <c r="G15" s="23">
        <v>0</v>
      </c>
      <c r="H15" s="23">
        <v>0</v>
      </c>
      <c r="I15" s="23">
        <v>0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>
        <v>14</v>
      </c>
      <c r="F16" s="29" t="s">
        <v>31</v>
      </c>
      <c r="G16" s="29">
        <v>14</v>
      </c>
      <c r="H16" s="29">
        <v>14</v>
      </c>
      <c r="I16" s="29">
        <v>14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>
        <v>23.08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23.08</v>
      </c>
      <c r="AP25" s="23">
        <f t="shared" si="1"/>
        <v>0</v>
      </c>
      <c r="AQ25" s="35">
        <f t="shared" si="2"/>
        <v>23.08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2025.01</v>
      </c>
      <c r="F41" s="35">
        <f t="shared" si="3"/>
        <v>0</v>
      </c>
      <c r="G41" s="35">
        <f t="shared" si="3"/>
        <v>7611.5749999999989</v>
      </c>
      <c r="H41" s="35">
        <f t="shared" si="3"/>
        <v>1807.35</v>
      </c>
      <c r="I41" s="35">
        <f t="shared" si="3"/>
        <v>8667.3799999999992</v>
      </c>
      <c r="J41" s="35">
        <f t="shared" si="3"/>
        <v>24.76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133.595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18437.560000000001</v>
      </c>
      <c r="AP41" s="35">
        <f>SUM(AP12,AP18,AP24:AP37)</f>
        <v>1832.11</v>
      </c>
      <c r="AQ41" s="35">
        <f t="shared" si="2"/>
        <v>20269.670000000002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16.2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2020-07-20T14:57:30Z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