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 iterateDelta="1E-4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<sst xmlns="http://schemas.openxmlformats.org/spreadsheetml/2006/main" count="365" uniqueCount="69">
  <si>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</si>
  <si>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</si>
  <si>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</si>
  <si>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</si>
  <si>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</si>
  <si>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</si>
  <si>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</si>
  <si>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</si>
  <si>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</si>
  <si>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</si>
  <si>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</si>
  <si>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</si>
  <si>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</si>
  <si>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</si>
  <si>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</si>
  <si>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</si>
  <si>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</si>
  <si>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</si>
  <si>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</si>
  <si>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</si>
  <si>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</si>
  <si>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</si>
  <si>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</si>
  <si>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</si>
  <si>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</si>
  <si>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</si>
  <si>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</si>
  <si>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</si>
  <si>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</si>
  <si>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</si>
  <si>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</si>
  <si>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</si>
  <si>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</si>
  <si>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</si>
  <si>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</si>
  <si>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</si>
  <si>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</si>
  <si>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</si>
  <si>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</si>
  <si>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</si>
  <si>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</si>
  <si>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</si>
  <si>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</si>
  <si>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</si>
  <si>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</si>
  <si>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</si>
  <si>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</si>
  <si>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</si>
  <si>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</si>
  <si>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</si>
  <si>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</si>
  <si>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</si>
  <si>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</si>
  <si>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</si>
  <si>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</si>
  <si>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</si>
  <si>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</si>
  <si>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</si>
  <si>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</si>
  <si>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</si>
  <si>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</si>
  <si>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</si>
  <si>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</si>
  <si>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</si>
  <si>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 xml:space="preserve">           Atención: Sr. Alfonso Miranda Eyzaguirre</t>
  </si>
  <si>
    <t>R.M.N°249-2020-PRODUCE, R.M.N° 383-2020-PRODUCE</t>
  </si>
  <si>
    <t xml:space="preserve">        Fecha  : 17/11/2020</t>
  </si>
  <si>
    <t>Callao, 18 de noviembre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</si>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</sst>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7" zoomScale="23" zoomScaleNormal="23" workbookViewId="0">
      <selection activeCell="Q27" sqref="Q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834</v>
      </c>
      <c r="G12" s="23">
        <v>2752.9600000000005</v>
      </c>
      <c r="H12" s="23">
        <v>14523.205000000002</v>
      </c>
      <c r="I12" s="23">
        <v>6236</v>
      </c>
      <c r="J12" s="23">
        <v>1055.56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1555</v>
      </c>
      <c r="R12" s="23">
        <v>0</v>
      </c>
      <c r="S12" s="23">
        <v>2675</v>
      </c>
      <c r="T12" s="23">
        <v>45</v>
      </c>
      <c r="U12" s="23">
        <v>230</v>
      </c>
      <c r="V12" s="23">
        <v>755</v>
      </c>
      <c r="W12" s="23">
        <v>1963.4</v>
      </c>
      <c r="X12" s="23">
        <v>40</v>
      </c>
      <c r="Y12" s="23">
        <v>1265.1500000000001</v>
      </c>
      <c r="Z12" s="23">
        <v>202.21</v>
      </c>
      <c r="AA12" s="23">
        <v>860.26214673913046</v>
      </c>
      <c r="AB12" s="23">
        <v>0</v>
      </c>
      <c r="AC12" s="23">
        <v>2391.9850000000001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19929.757146739132</v>
      </c>
      <c r="AP12" s="23">
        <f>SUMIF($C$11:$AN$11,"I.Mad",C12:AN12)</f>
        <v>17454.975000000002</v>
      </c>
      <c r="AQ12" s="23">
        <f>SUM(AO12:AP12)</f>
        <v>37384.73214673913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25</v>
      </c>
      <c r="G13" s="23">
        <v>24</v>
      </c>
      <c r="H13" s="23">
        <v>231</v>
      </c>
      <c r="I13" s="23">
        <v>30</v>
      </c>
      <c r="J13" s="23">
        <v>16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15</v>
      </c>
      <c r="R13" s="23" t="s">
        <v>31</v>
      </c>
      <c r="S13" s="23">
        <v>15</v>
      </c>
      <c r="T13" s="23">
        <v>1</v>
      </c>
      <c r="U13" s="23">
        <v>2</v>
      </c>
      <c r="V13" s="23">
        <v>12</v>
      </c>
      <c r="W13" s="23">
        <v>25</v>
      </c>
      <c r="X13" s="23">
        <v>1</v>
      </c>
      <c r="Y13" s="23">
        <v>25</v>
      </c>
      <c r="Z13" s="23">
        <v>5</v>
      </c>
      <c r="AA13" s="23">
        <v>10</v>
      </c>
      <c r="AB13" s="23" t="s">
        <v>31</v>
      </c>
      <c r="AC13" s="23">
        <v>20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166</v>
      </c>
      <c r="AP13" s="23">
        <f>SUMIF($C$11:$AN$11,"I.Mad",C13:AN13)</f>
        <v>291</v>
      </c>
      <c r="AQ13" s="23">
        <f>SUM(AO13:AP13)</f>
        <v>457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3</v>
      </c>
      <c r="G14" s="23">
        <v>2</v>
      </c>
      <c r="H14" s="23">
        <v>14</v>
      </c>
      <c r="I14" s="23">
        <v>19</v>
      </c>
      <c r="J14" s="23">
        <v>10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9</v>
      </c>
      <c r="R14" s="23" t="s">
        <v>31</v>
      </c>
      <c r="S14" s="23">
        <v>10</v>
      </c>
      <c r="T14" s="23" t="s">
        <v>68</v>
      </c>
      <c r="U14" s="23">
        <v>1</v>
      </c>
      <c r="V14" s="23">
        <v>8</v>
      </c>
      <c r="W14" s="23">
        <v>10</v>
      </c>
      <c r="X14" s="23" t="s">
        <v>68</v>
      </c>
      <c r="Y14" s="23" t="s">
        <v>68</v>
      </c>
      <c r="Z14" s="23" t="s">
        <v>68</v>
      </c>
      <c r="AA14" s="23">
        <v>6</v>
      </c>
      <c r="AB14" s="23" t="s">
        <v>31</v>
      </c>
      <c r="AC14" s="23">
        <v>7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64</v>
      </c>
      <c r="AP14" s="23">
        <f>SUMIF($C$11:$AN$11,"I.Mad",C14:AN14)</f>
        <v>35</v>
      </c>
      <c r="AQ14" s="23">
        <f>SUM(AO14:AP14)</f>
        <v>99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0</v>
      </c>
      <c r="G15" s="23">
        <v>0</v>
      </c>
      <c r="H15" s="23">
        <v>0</v>
      </c>
      <c r="I15" s="23">
        <v>5.464426183655462</v>
      </c>
      <c r="J15" s="23">
        <v>2.5801591787242808E-2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0.57579138146306796</v>
      </c>
      <c r="R15" s="23" t="s">
        <v>31</v>
      </c>
      <c r="S15" s="23">
        <v>31.150876809064606</v>
      </c>
      <c r="T15" s="23" t="s">
        <v>31</v>
      </c>
      <c r="U15" s="23">
        <v>24.193548387096769</v>
      </c>
      <c r="V15" s="23">
        <v>28.498402478540047</v>
      </c>
      <c r="W15" s="23">
        <v>10.276474379161364</v>
      </c>
      <c r="X15" s="23" t="s">
        <v>31</v>
      </c>
      <c r="Y15" s="23" t="s">
        <v>31</v>
      </c>
      <c r="Z15" s="23" t="s">
        <v>31</v>
      </c>
      <c r="AA15" s="23">
        <v>12.643776542972555</v>
      </c>
      <c r="AB15" s="23" t="s">
        <v>31</v>
      </c>
      <c r="AC15" s="23">
        <v>11.476033120478659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14</v>
      </c>
      <c r="G16" s="29">
        <v>14.5</v>
      </c>
      <c r="H16" s="29">
        <v>14.5</v>
      </c>
      <c r="I16" s="29">
        <v>14.5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13</v>
      </c>
      <c r="R16" s="29" t="s">
        <v>31</v>
      </c>
      <c r="S16" s="29">
        <v>12.5</v>
      </c>
      <c r="T16" s="29" t="s">
        <v>31</v>
      </c>
      <c r="U16" s="29">
        <v>12.5</v>
      </c>
      <c r="V16" s="29">
        <v>12.5</v>
      </c>
      <c r="W16" s="29">
        <v>12.5</v>
      </c>
      <c r="X16" s="29" t="s">
        <v>31</v>
      </c>
      <c r="Y16" s="29" t="s">
        <v>31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9.7378532608695636</v>
      </c>
      <c r="AB30" s="35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9.7378532608695636</v>
      </c>
      <c r="AP30" s="23">
        <f t="shared" si="1"/>
        <v>0</v>
      </c>
      <c r="AQ30" s="35">
        <f t="shared" si="2"/>
        <v>9.7378532608695636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1.0967731467396815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1.0967731467396815</v>
      </c>
      <c r="AP40" s="23">
        <f t="shared" si="1"/>
        <v>0</v>
      </c>
      <c r="AQ40" s="35">
        <f t="shared" si="2"/>
        <v>1.0967731467396815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834</v>
      </c>
      <c r="G41" s="35">
        <f t="shared" si="3"/>
        <v>2752.9600000000005</v>
      </c>
      <c r="H41" s="35">
        <f t="shared" si="3"/>
        <v>14523.205000000002</v>
      </c>
      <c r="I41" s="35">
        <f t="shared" si="3"/>
        <v>6236</v>
      </c>
      <c r="J41" s="35">
        <f t="shared" si="3"/>
        <v>1055.56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1555</v>
      </c>
      <c r="R41" s="35">
        <f t="shared" si="3"/>
        <v>0</v>
      </c>
      <c r="S41" s="35">
        <f t="shared" si="3"/>
        <v>2675</v>
      </c>
      <c r="T41" s="35">
        <f t="shared" si="3"/>
        <v>45</v>
      </c>
      <c r="U41" s="35">
        <f t="shared" si="3"/>
        <v>230</v>
      </c>
      <c r="V41" s="35">
        <f t="shared" si="3"/>
        <v>755</v>
      </c>
      <c r="W41" s="35">
        <f t="shared" si="3"/>
        <v>1963.4</v>
      </c>
      <c r="X41" s="35">
        <f t="shared" si="3"/>
        <v>40</v>
      </c>
      <c r="Y41" s="35">
        <f t="shared" si="3"/>
        <v>1265.1500000000001</v>
      </c>
      <c r="Z41" s="35">
        <f t="shared" si="3"/>
        <v>202.21</v>
      </c>
      <c r="AA41" s="35">
        <f t="shared" si="3"/>
        <v>871.09677314673968</v>
      </c>
      <c r="AB41" s="35">
        <f t="shared" si="3"/>
        <v>0</v>
      </c>
      <c r="AC41" s="35">
        <f t="shared" si="3"/>
        <v>2391.9850000000001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19939.495000000003</v>
      </c>
      <c r="AP41" s="35">
        <f>SUM(AP12,AP18,AP24:AP37)</f>
        <v>17454.975000000002</v>
      </c>
      <c r="AQ41" s="35">
        <f t="shared" si="2"/>
        <v>37394.47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15.6</v>
      </c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2020-11-18T17:02:00Z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