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P12" i="1" l="1"/>
  <c r="AO12" i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<sst xmlns="http://schemas.openxmlformats.org/spreadsheetml/2006/main" count="364" uniqueCount="69">
  <si>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</si>
  <si>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</si>
  <si>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</si>
  <si>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</si>
  <si>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</si>
  <si>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</si>
  <si>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</si>
  <si>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</si>
  <si>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</si>
  <si>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</si>
  <si>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</si>
  <si>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</si>
  <si>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</si>
  <si>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</si>
  <si>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</si>
  <si>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</si>
  <si>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</si>
  <si>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</si>
  <si>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</si>
  <si>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</si>
  <si>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</si>
  <si>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</si>
  <si>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</si>
  <si>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</si>
  <si>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</si>
  <si>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</si>
  <si>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</si>
  <si>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</si>
  <si>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</si>
  <si>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</si>
  <si>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</si>
  <si>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</si>
  <si>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</si>
  <si>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</si>
  <si>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</si>
  <si>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</si>
  <si>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</si>
  <si>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</si>
  <si>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</si>
  <si>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</si>
  <si>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</si>
  <si>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</si>
  <si>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</si>
  <si>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</si>
  <si>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</si>
  <si>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</si>
  <si>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</si>
  <si>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</si>
  <si>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</si>
  <si>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</si>
  <si>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</si>
  <si>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</si>
  <si>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</si>
  <si>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</si>
  <si>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</si>
  <si>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</si>
  <si>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</si>
  <si>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</si>
  <si>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</si>
  <si>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</si>
  <si>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</si>
  <si>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</si>
  <si>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</si>
  <si>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>CPT/jsr</t>
  </si>
  <si>
    <t xml:space="preserve">           Atención: Sr. Alfonso Miranda Eyzaguirre</t>
  </si>
  <si>
    <t>R.M.N°249-2020-PRODUCE, R.M.N° 383-2020-PRODUCE</t>
  </si>
  <si>
    <t>SM</t>
  </si>
  <si>
    <t>Callao, 19 de noviembre del 2020</t>
  </si>
  <si>
    <t xml:space="preserve">        Fecha  : 18/11/2020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</si>
</sst>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1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9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166" fontId="50" fillId="3" borderId="4" xfId="0" applyNumberFormat="1" applyFont="1" applyFill="1" applyBorder="1" applyAlignment="1">
      <alignment horizontal="center" wrapText="1"/>
    </xf>
    <xf numFmtId="166" fontId="50" fillId="0" borderId="4" xfId="0" applyNumberFormat="1" applyFont="1" applyBorder="1" applyAlignment="1">
      <alignment horizontal="center" wrapText="1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AE1" zoomScale="23" zoomScaleNormal="23" workbookViewId="0">
      <selection activeCell="AY23" sqref="AY2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5" t="s">
        <v>64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</row>
    <row r="5" spans="2:48" ht="45" customHeight="1" x14ac:dyDescent="0.5">
      <c r="B5" s="76" t="s">
        <v>3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7" t="s">
        <v>4</v>
      </c>
      <c r="AN6" s="77"/>
      <c r="AO6" s="77"/>
      <c r="AP6" s="77"/>
      <c r="AQ6" s="77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8"/>
      <c r="AP7" s="78"/>
      <c r="AQ7" s="78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7" t="s">
        <v>68</v>
      </c>
      <c r="AP8" s="77"/>
      <c r="AQ8" s="77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4" t="s">
        <v>8</v>
      </c>
      <c r="D10" s="74"/>
      <c r="E10" s="74" t="s">
        <v>9</v>
      </c>
      <c r="F10" s="74"/>
      <c r="G10" s="74" t="s">
        <v>10</v>
      </c>
      <c r="H10" s="74"/>
      <c r="I10" s="74" t="s">
        <v>62</v>
      </c>
      <c r="J10" s="74"/>
      <c r="K10" s="72" t="s">
        <v>11</v>
      </c>
      <c r="L10" s="72"/>
      <c r="M10" s="72" t="s">
        <v>12</v>
      </c>
      <c r="N10" s="72"/>
      <c r="O10" s="74" t="s">
        <v>13</v>
      </c>
      <c r="P10" s="74"/>
      <c r="Q10" s="74" t="s">
        <v>14</v>
      </c>
      <c r="R10" s="74"/>
      <c r="S10" s="74" t="s">
        <v>15</v>
      </c>
      <c r="T10" s="74"/>
      <c r="U10" s="74" t="s">
        <v>16</v>
      </c>
      <c r="V10" s="74"/>
      <c r="W10" s="74" t="s">
        <v>17</v>
      </c>
      <c r="X10" s="74"/>
      <c r="Y10" s="74" t="s">
        <v>61</v>
      </c>
      <c r="Z10" s="74"/>
      <c r="AA10" s="74" t="s">
        <v>18</v>
      </c>
      <c r="AB10" s="74"/>
      <c r="AC10" s="74" t="s">
        <v>19</v>
      </c>
      <c r="AD10" s="74"/>
      <c r="AE10" s="72" t="s">
        <v>20</v>
      </c>
      <c r="AF10" s="72"/>
      <c r="AG10" s="72" t="s">
        <v>21</v>
      </c>
      <c r="AH10" s="72"/>
      <c r="AI10" s="72" t="s">
        <v>22</v>
      </c>
      <c r="AJ10" s="72"/>
      <c r="AK10" s="72" t="s">
        <v>23</v>
      </c>
      <c r="AL10" s="72"/>
      <c r="AM10" s="72" t="s">
        <v>24</v>
      </c>
      <c r="AN10" s="72"/>
      <c r="AO10" s="73" t="s">
        <v>25</v>
      </c>
      <c r="AP10" s="73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/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1767</v>
      </c>
      <c r="G12" s="23">
        <v>432.35499999999996</v>
      </c>
      <c r="H12" s="23">
        <v>8109.0000000000018</v>
      </c>
      <c r="I12" s="23">
        <v>2837.87</v>
      </c>
      <c r="J12" s="23">
        <v>2024.78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2270</v>
      </c>
      <c r="R12" s="23">
        <v>0</v>
      </c>
      <c r="S12" s="23">
        <v>4014.55</v>
      </c>
      <c r="T12" s="23">
        <v>0</v>
      </c>
      <c r="U12" s="23">
        <v>475</v>
      </c>
      <c r="V12" s="23">
        <v>505</v>
      </c>
      <c r="W12" s="23">
        <v>1580</v>
      </c>
      <c r="X12" s="23">
        <v>0</v>
      </c>
      <c r="Y12" s="23">
        <v>2937</v>
      </c>
      <c r="Z12" s="23">
        <v>576.94000000000005</v>
      </c>
      <c r="AA12" s="23">
        <v>2425.567</v>
      </c>
      <c r="AB12" s="23">
        <v>0</v>
      </c>
      <c r="AC12" s="23">
        <v>2542.328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19514.670000000002</v>
      </c>
      <c r="AP12" s="23">
        <f>SUMIF($C$11:$AN$11,"I.Mad",C12:AN12)</f>
        <v>12982.720000000003</v>
      </c>
      <c r="AQ12" s="23">
        <f>SUM(AO12:AP12)</f>
        <v>32497.390000000007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>
        <v>45</v>
      </c>
      <c r="G13" s="23">
        <v>7</v>
      </c>
      <c r="H13" s="23">
        <v>200</v>
      </c>
      <c r="I13" s="23">
        <v>33</v>
      </c>
      <c r="J13" s="23">
        <v>38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>
        <v>13</v>
      </c>
      <c r="R13" s="23" t="s">
        <v>31</v>
      </c>
      <c r="S13" s="23">
        <v>24</v>
      </c>
      <c r="T13" s="23" t="s">
        <v>31</v>
      </c>
      <c r="U13" s="23">
        <v>10</v>
      </c>
      <c r="V13" s="23">
        <v>7</v>
      </c>
      <c r="W13" s="23">
        <v>15</v>
      </c>
      <c r="X13" s="23" t="s">
        <v>31</v>
      </c>
      <c r="Y13" s="23">
        <v>45</v>
      </c>
      <c r="Z13" s="23">
        <v>14</v>
      </c>
      <c r="AA13" s="23">
        <v>21</v>
      </c>
      <c r="AB13" s="23" t="s">
        <v>31</v>
      </c>
      <c r="AC13" s="23">
        <v>27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195</v>
      </c>
      <c r="AP13" s="23">
        <f>SUMIF($C$11:$AN$11,"I.Mad",C13:AN13)</f>
        <v>304</v>
      </c>
      <c r="AQ13" s="23">
        <f>SUM(AO13:AP13)</f>
        <v>499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66</v>
      </c>
      <c r="G14" s="23">
        <v>3</v>
      </c>
      <c r="H14" s="23">
        <v>17</v>
      </c>
      <c r="I14" s="23">
        <v>12</v>
      </c>
      <c r="J14" s="23">
        <v>11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>
        <v>9</v>
      </c>
      <c r="R14" s="23" t="s">
        <v>31</v>
      </c>
      <c r="S14" s="23">
        <v>14</v>
      </c>
      <c r="T14" s="23" t="s">
        <v>31</v>
      </c>
      <c r="U14" s="23">
        <v>4</v>
      </c>
      <c r="V14" s="23">
        <v>6</v>
      </c>
      <c r="W14" s="23">
        <v>10</v>
      </c>
      <c r="X14" s="23" t="s">
        <v>31</v>
      </c>
      <c r="Y14" s="23">
        <v>15</v>
      </c>
      <c r="Z14" s="23">
        <v>2</v>
      </c>
      <c r="AA14" s="23">
        <v>10</v>
      </c>
      <c r="AB14" s="23" t="s">
        <v>31</v>
      </c>
      <c r="AC14" s="23">
        <v>9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86</v>
      </c>
      <c r="AP14" s="23">
        <f>SUMIF($C$11:$AN$11,"I.Mad",C14:AN14)</f>
        <v>36</v>
      </c>
      <c r="AQ14" s="23">
        <f>SUM(AO14:AP14)</f>
        <v>122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>
        <v>0</v>
      </c>
      <c r="H15" s="23">
        <v>0</v>
      </c>
      <c r="I15" s="23">
        <v>0</v>
      </c>
      <c r="J15" s="23">
        <v>0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>
        <v>8.9499178826559938</v>
      </c>
      <c r="R15" s="23" t="s">
        <v>31</v>
      </c>
      <c r="S15" s="23">
        <v>20.870642657967</v>
      </c>
      <c r="T15" s="23" t="s">
        <v>31</v>
      </c>
      <c r="U15" s="23">
        <v>38.040706275473511</v>
      </c>
      <c r="V15" s="23">
        <v>30.254304427609092</v>
      </c>
      <c r="W15" s="23">
        <v>30.131243579595431</v>
      </c>
      <c r="X15" s="23" t="s">
        <v>31</v>
      </c>
      <c r="Y15" s="23">
        <v>52.957363523504178</v>
      </c>
      <c r="Z15" s="23">
        <v>42.541436464088399</v>
      </c>
      <c r="AA15" s="23">
        <v>21.779151276110557</v>
      </c>
      <c r="AB15" s="23" t="s">
        <v>31</v>
      </c>
      <c r="AC15" s="23">
        <v>13.886658369153054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>
        <v>14.5</v>
      </c>
      <c r="H16" s="29">
        <v>14.5</v>
      </c>
      <c r="I16" s="29">
        <v>14</v>
      </c>
      <c r="J16" s="29">
        <v>14.5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>
        <v>12.5</v>
      </c>
      <c r="R16" s="29" t="s">
        <v>31</v>
      </c>
      <c r="S16" s="29">
        <v>12</v>
      </c>
      <c r="T16" s="29" t="s">
        <v>31</v>
      </c>
      <c r="U16" s="29">
        <v>12</v>
      </c>
      <c r="V16" s="29">
        <v>12.5</v>
      </c>
      <c r="W16" s="29">
        <v>12</v>
      </c>
      <c r="X16" s="29" t="s">
        <v>31</v>
      </c>
      <c r="Y16" s="29">
        <v>12</v>
      </c>
      <c r="Z16" s="29">
        <v>12</v>
      </c>
      <c r="AA16" s="29">
        <v>12</v>
      </c>
      <c r="AB16" s="29" t="s">
        <v>31</v>
      </c>
      <c r="AC16" s="29">
        <v>12.5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3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7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5">
        <v>1.0967731467396815</v>
      </c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1.0967731467396815</v>
      </c>
      <c r="AP40" s="23">
        <f t="shared" si="1"/>
        <v>0</v>
      </c>
      <c r="AQ40" s="35">
        <f t="shared" si="2"/>
        <v>1.0967731467396815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1767</v>
      </c>
      <c r="G41" s="35">
        <f t="shared" si="3"/>
        <v>432.35499999999996</v>
      </c>
      <c r="H41" s="35">
        <f t="shared" si="3"/>
        <v>8109.0000000000018</v>
      </c>
      <c r="I41" s="35">
        <f t="shared" si="3"/>
        <v>2837.87</v>
      </c>
      <c r="J41" s="35">
        <f t="shared" si="3"/>
        <v>2024.78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2270</v>
      </c>
      <c r="R41" s="35">
        <f t="shared" si="3"/>
        <v>0</v>
      </c>
      <c r="S41" s="35">
        <f t="shared" si="3"/>
        <v>4014.55</v>
      </c>
      <c r="T41" s="35">
        <f t="shared" si="3"/>
        <v>0</v>
      </c>
      <c r="U41" s="35">
        <f t="shared" si="3"/>
        <v>475</v>
      </c>
      <c r="V41" s="35">
        <f t="shared" si="3"/>
        <v>505</v>
      </c>
      <c r="W41" s="35">
        <f t="shared" si="3"/>
        <v>1580</v>
      </c>
      <c r="X41" s="35">
        <f t="shared" si="3"/>
        <v>0</v>
      </c>
      <c r="Y41" s="35">
        <f t="shared" si="3"/>
        <v>2937</v>
      </c>
      <c r="Z41" s="35">
        <f t="shared" si="3"/>
        <v>576.94000000000005</v>
      </c>
      <c r="AA41" s="35">
        <f t="shared" si="3"/>
        <v>2426.6637731467399</v>
      </c>
      <c r="AB41" s="35">
        <f t="shared" si="3"/>
        <v>0</v>
      </c>
      <c r="AC41" s="35">
        <f t="shared" si="3"/>
        <v>2542.328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19514.670000000002</v>
      </c>
      <c r="AP41" s="35">
        <f>SUM(AP12,AP18,AP24:AP37)</f>
        <v>12982.720000000003</v>
      </c>
      <c r="AQ41" s="35">
        <f t="shared" si="2"/>
        <v>32497.390000000007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>
        <v>15.6</v>
      </c>
      <c r="H42" s="29"/>
      <c r="I42" s="29">
        <v>18.5</v>
      </c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>
        <v>15.1</v>
      </c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63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67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2020-11-19T20:33:20Z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