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<sst xmlns="http://schemas.openxmlformats.org/spreadsheetml/2006/main" count="362" uniqueCount="69">
  <si>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</si>
  <si>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</si>
  <si>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</si>
  <si>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</si>
  <si>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</si>
  <si>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</si>
  <si>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</si>
  <si>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</si>
  <si>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</si>
  <si>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</si>
  <si>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</si>
  <si>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</si>
  <si>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</si>
  <si>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</si>
  <si>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</si>
  <si>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</si>
  <si>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</si>
  <si>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</si>
  <si>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</si>
  <si>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</si>
  <si>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</si>
  <si>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</si>
  <si>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</si>
  <si>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</si>
  <si>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</si>
  <si>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</si>
  <si>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</si>
  <si>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</si>
  <si>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</si>
  <si>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</si>
  <si>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</si>
  <si>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</si>
  <si>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</si>
  <si>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</si>
  <si>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</si>
  <si>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</si>
  <si>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</si>
  <si>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</si>
  <si>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</si>
  <si>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</si>
  <si>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</si>
  <si>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</si>
  <si>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</si>
  <si>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</si>
  <si>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</si>
  <si>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</si>
  <si>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</si>
  <si>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</si>
  <si>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</si>
  <si>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</si>
  <si>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</si>
  <si>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</si>
  <si>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</si>
  <si>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</si>
  <si>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</si>
  <si>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</si>
  <si>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</si>
  <si>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</si>
  <si>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</si>
  <si>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</si>
  <si>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</si>
  <si>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</si>
  <si>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</si>
  <si>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>CPT/jsr</t>
  </si>
  <si>
    <t xml:space="preserve">           Atención: Sr. Alfonso Miranda Eyzaguirre</t>
  </si>
  <si>
    <t>R.M.N°249-2020-PRODUCE, R.M.N° 383-2020-PRODUCE</t>
  </si>
  <si>
    <t>SM</t>
  </si>
  <si>
    <t xml:space="preserve">        Fecha  : 19/11/2020</t>
  </si>
  <si>
    <t>Callao, 20 de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</si>
</sst>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F1" zoomScale="23" zoomScaleNormal="23" workbookViewId="0">
      <selection activeCell="T8" sqref="T8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64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/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/>
      <c r="G12" s="23">
        <v>601.74</v>
      </c>
      <c r="H12" s="23">
        <v>7303.8550000000005</v>
      </c>
      <c r="I12" s="23">
        <v>7028.52</v>
      </c>
      <c r="J12" s="23">
        <v>3338.23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1085.7560000000001</v>
      </c>
      <c r="R12" s="23">
        <v>0</v>
      </c>
      <c r="S12" s="23">
        <v>2178.73</v>
      </c>
      <c r="T12" s="23">
        <v>25</v>
      </c>
      <c r="U12" s="23">
        <v>747.83900000000006</v>
      </c>
      <c r="V12" s="23">
        <v>565</v>
      </c>
      <c r="W12" s="23">
        <v>990</v>
      </c>
      <c r="X12" s="23">
        <v>0</v>
      </c>
      <c r="Y12" s="23">
        <v>2628</v>
      </c>
      <c r="Z12" s="23">
        <v>691</v>
      </c>
      <c r="AA12" s="23">
        <v>4164.1607218097188</v>
      </c>
      <c r="AB12" s="23">
        <v>0</v>
      </c>
      <c r="AC12" s="23">
        <v>5573.4979999999996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24998.243721809718</v>
      </c>
      <c r="AP12" s="23">
        <f>SUMIF($C$11:$AN$11,"I.Mad",C12:AN12)</f>
        <v>11923.085000000001</v>
      </c>
      <c r="AQ12" s="23">
        <f>SUM(AO12:AP12)</f>
        <v>36921.328721809718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/>
      <c r="G13" s="23">
        <v>7</v>
      </c>
      <c r="H13" s="23">
        <v>182</v>
      </c>
      <c r="I13" s="23">
        <v>58</v>
      </c>
      <c r="J13" s="23">
        <v>62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>
        <v>20</v>
      </c>
      <c r="R13" s="23" t="s">
        <v>31</v>
      </c>
      <c r="S13" s="23">
        <v>36</v>
      </c>
      <c r="T13" s="23">
        <v>1</v>
      </c>
      <c r="U13" s="23">
        <v>13</v>
      </c>
      <c r="V13" s="23">
        <v>14</v>
      </c>
      <c r="W13" s="23">
        <v>15</v>
      </c>
      <c r="X13" s="23" t="s">
        <v>31</v>
      </c>
      <c r="Y13" s="23">
        <v>25</v>
      </c>
      <c r="Z13" s="23">
        <v>7</v>
      </c>
      <c r="AA13" s="23">
        <v>24</v>
      </c>
      <c r="AB13" s="23" t="s">
        <v>31</v>
      </c>
      <c r="AC13" s="23">
        <v>32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230</v>
      </c>
      <c r="AP13" s="23">
        <f>SUMIF($C$11:$AN$11,"I.Mad",C13:AN13)</f>
        <v>266</v>
      </c>
      <c r="AQ13" s="23">
        <f>SUM(AO13:AP13)</f>
        <v>496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/>
      <c r="G14" s="23">
        <v>1</v>
      </c>
      <c r="H14" s="23">
        <v>18</v>
      </c>
      <c r="I14" s="23">
        <v>28</v>
      </c>
      <c r="J14" s="23">
        <v>18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>
        <v>10</v>
      </c>
      <c r="R14" s="23" t="s">
        <v>31</v>
      </c>
      <c r="S14" s="23">
        <v>17</v>
      </c>
      <c r="T14" s="23" t="s">
        <v>66</v>
      </c>
      <c r="U14" s="23">
        <v>6</v>
      </c>
      <c r="V14" s="23">
        <v>4</v>
      </c>
      <c r="W14" s="23">
        <v>8</v>
      </c>
      <c r="X14" s="23" t="s">
        <v>31</v>
      </c>
      <c r="Y14" s="23">
        <v>5</v>
      </c>
      <c r="Z14" s="23">
        <v>4</v>
      </c>
      <c r="AA14" s="23">
        <v>8</v>
      </c>
      <c r="AB14" s="23" t="s">
        <v>31</v>
      </c>
      <c r="AC14" s="23">
        <v>11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94</v>
      </c>
      <c r="AP14" s="23">
        <f>SUMIF($C$11:$AN$11,"I.Mad",C14:AN14)</f>
        <v>44</v>
      </c>
      <c r="AQ14" s="23">
        <f>SUM(AO14:AP14)</f>
        <v>138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>
        <v>0</v>
      </c>
      <c r="H15" s="23">
        <v>0</v>
      </c>
      <c r="I15" s="23">
        <v>3.5977601451454379E-2</v>
      </c>
      <c r="J15" s="23">
        <v>4.3939408965294122E-2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>
        <v>3.6168169249423863</v>
      </c>
      <c r="R15" s="23" t="s">
        <v>31</v>
      </c>
      <c r="S15" s="23">
        <v>7.2261990102931835</v>
      </c>
      <c r="T15" s="23" t="s">
        <v>31</v>
      </c>
      <c r="U15" s="23">
        <v>13.902542159091041</v>
      </c>
      <c r="V15" s="23">
        <v>27.97354616239215</v>
      </c>
      <c r="W15" s="23">
        <v>3.3821932469116973</v>
      </c>
      <c r="X15" s="23" t="s">
        <v>31</v>
      </c>
      <c r="Y15" s="23">
        <v>24.790574765062534</v>
      </c>
      <c r="Z15" s="23">
        <v>21.819841248876415</v>
      </c>
      <c r="AA15" s="23">
        <v>26.193019918161475</v>
      </c>
      <c r="AB15" s="23" t="s">
        <v>31</v>
      </c>
      <c r="AC15" s="23">
        <v>26.002745478704654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>
        <v>14</v>
      </c>
      <c r="H16" s="29">
        <v>14.5</v>
      </c>
      <c r="I16" s="29">
        <v>14.5</v>
      </c>
      <c r="J16" s="29">
        <v>14.5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>
        <v>14.5</v>
      </c>
      <c r="R16" s="29" t="s">
        <v>31</v>
      </c>
      <c r="S16" s="29">
        <v>14.5</v>
      </c>
      <c r="T16" s="29" t="s">
        <v>31</v>
      </c>
      <c r="U16" s="29">
        <v>14</v>
      </c>
      <c r="V16" s="29">
        <v>12</v>
      </c>
      <c r="W16" s="29">
        <v>14</v>
      </c>
      <c r="X16" s="29" t="s">
        <v>31</v>
      </c>
      <c r="Y16" s="29">
        <v>12</v>
      </c>
      <c r="Z16" s="29">
        <v>12</v>
      </c>
      <c r="AA16" s="29">
        <v>12</v>
      </c>
      <c r="AB16" s="29" t="s">
        <v>31</v>
      </c>
      <c r="AC16" s="29">
        <v>12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3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>
        <v>6.2559241706161135</v>
      </c>
      <c r="R25" s="35"/>
      <c r="S25" s="35">
        <v>8.7096774193548399</v>
      </c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14.965601589970953</v>
      </c>
      <c r="AP25" s="23">
        <f t="shared" si="1"/>
        <v>0</v>
      </c>
      <c r="AQ25" s="35">
        <f t="shared" si="2"/>
        <v>14.965601589970953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7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5">
        <v>1.0967731467396815</v>
      </c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1.0967731467396815</v>
      </c>
      <c r="AP40" s="23">
        <f t="shared" si="1"/>
        <v>0</v>
      </c>
      <c r="AQ40" s="35">
        <f t="shared" si="2"/>
        <v>1.0967731467396815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601.74</v>
      </c>
      <c r="H41" s="35">
        <f t="shared" si="3"/>
        <v>7303.8550000000005</v>
      </c>
      <c r="I41" s="35">
        <f t="shared" si="3"/>
        <v>7028.52</v>
      </c>
      <c r="J41" s="35">
        <f t="shared" si="3"/>
        <v>3338.23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1092.0119241706161</v>
      </c>
      <c r="R41" s="35">
        <f t="shared" si="3"/>
        <v>0</v>
      </c>
      <c r="S41" s="35">
        <f t="shared" si="3"/>
        <v>2187.4396774193547</v>
      </c>
      <c r="T41" s="35">
        <f t="shared" si="3"/>
        <v>25</v>
      </c>
      <c r="U41" s="35">
        <f t="shared" si="3"/>
        <v>747.83900000000006</v>
      </c>
      <c r="V41" s="35">
        <f t="shared" si="3"/>
        <v>565</v>
      </c>
      <c r="W41" s="35">
        <f t="shared" si="3"/>
        <v>990</v>
      </c>
      <c r="X41" s="35">
        <f t="shared" si="3"/>
        <v>0</v>
      </c>
      <c r="Y41" s="35">
        <f t="shared" si="3"/>
        <v>2628</v>
      </c>
      <c r="Z41" s="35">
        <f t="shared" si="3"/>
        <v>691</v>
      </c>
      <c r="AA41" s="35">
        <f t="shared" si="3"/>
        <v>4165.2574949564587</v>
      </c>
      <c r="AB41" s="35">
        <f t="shared" si="3"/>
        <v>0</v>
      </c>
      <c r="AC41" s="35">
        <f t="shared" si="3"/>
        <v>5573.4979999999996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25013.209323399689</v>
      </c>
      <c r="AP41" s="35">
        <f>SUM(AP12,AP18,AP24:AP37)</f>
        <v>11923.085000000001</v>
      </c>
      <c r="AQ41" s="35">
        <f t="shared" si="2"/>
        <v>36936.294323399692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15.6</v>
      </c>
      <c r="H42" s="29"/>
      <c r="I42" s="29">
        <v>18.2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15.1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63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2020-11-20T19:02:47Z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