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<sst xmlns="http://schemas.openxmlformats.org/spreadsheetml/2006/main" count="365" uniqueCount="70">
  <si>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</si>
  <si>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</si>
  <si>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</si>
  <si>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</si>
  <si>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</si>
  <si>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</si>
  <si>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</si>
  <si>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</si>
  <si>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</si>
  <si>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</si>
  <si>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</si>
  <si>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</si>
  <si>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</si>
  <si>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</si>
  <si>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</si>
  <si>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</si>
  <si>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</si>
  <si>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</si>
  <si>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</si>
  <si>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</si>
  <si>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</si>
  <si>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</si>
  <si>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</si>
  <si>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</si>
  <si>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</si>
  <si>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</si>
  <si>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</si>
  <si>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</si>
  <si>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</si>
  <si>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</si>
  <si>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</si>
  <si>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</si>
  <si>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</si>
  <si>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</si>
  <si>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</si>
  <si>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</si>
  <si>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</si>
  <si>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</si>
  <si>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</si>
  <si>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</si>
  <si>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</si>
  <si>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</si>
  <si>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</si>
  <si>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</si>
  <si>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</si>
  <si>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</si>
  <si>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</si>
  <si>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</si>
  <si>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</si>
  <si>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</si>
  <si>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</si>
  <si>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</si>
  <si>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</si>
  <si>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</si>
  <si>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</si>
  <si>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</si>
  <si>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</si>
  <si>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</si>
  <si>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</si>
  <si>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</si>
  <si>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</si>
  <si>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</si>
  <si>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</si>
  <si>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</si>
  <si>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</si>
  <si>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Lucar</t>
  </si>
  <si>
    <t xml:space="preserve">        Fecha  : 21/11/2020</t>
  </si>
  <si>
    <t>13.5 -11.5</t>
  </si>
  <si>
    <t>SM</t>
  </si>
  <si>
    <t>Callao, 25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</si>
</sst>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BB22" sqref="BB2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/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2453</v>
      </c>
      <c r="G12" s="23">
        <v>1454.7750000000001</v>
      </c>
      <c r="H12" s="23">
        <v>8397.8649999999998</v>
      </c>
      <c r="I12" s="23">
        <v>4657.93</v>
      </c>
      <c r="J12" s="23">
        <v>712.43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220</v>
      </c>
      <c r="R12" s="23">
        <v>0</v>
      </c>
      <c r="S12" s="23">
        <v>665</v>
      </c>
      <c r="T12" s="23">
        <v>0</v>
      </c>
      <c r="U12" s="23">
        <v>70</v>
      </c>
      <c r="V12" s="23">
        <v>190</v>
      </c>
      <c r="W12" s="23">
        <v>1115</v>
      </c>
      <c r="X12" s="23">
        <v>0</v>
      </c>
      <c r="Y12" s="23">
        <v>1102.345</v>
      </c>
      <c r="Z12" s="23">
        <v>445.495</v>
      </c>
      <c r="AA12" s="23">
        <v>960.18509952524744</v>
      </c>
      <c r="AB12" s="23">
        <v>0</v>
      </c>
      <c r="AC12" s="23">
        <v>2026.1051744429801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12271.340273968228</v>
      </c>
      <c r="AP12" s="23">
        <f>SUMIF($C$11:$AN$11,"I.Mad",C12:AN12)</f>
        <v>12198.79</v>
      </c>
      <c r="AQ12" s="23">
        <f>SUM(AO12:AP12)</f>
        <v>24470.130273968229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47</v>
      </c>
      <c r="G13" s="23">
        <v>21</v>
      </c>
      <c r="H13" s="23">
        <v>211</v>
      </c>
      <c r="I13" s="23">
        <v>66</v>
      </c>
      <c r="J13" s="23">
        <v>19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2</v>
      </c>
      <c r="R13" s="23" t="s">
        <v>31</v>
      </c>
      <c r="S13" s="23">
        <v>7</v>
      </c>
      <c r="T13" s="23" t="s">
        <v>31</v>
      </c>
      <c r="U13" s="23">
        <v>1</v>
      </c>
      <c r="V13" s="23">
        <v>4</v>
      </c>
      <c r="W13" s="23">
        <v>9</v>
      </c>
      <c r="X13" s="23" t="s">
        <v>31</v>
      </c>
      <c r="Y13" s="23">
        <v>11</v>
      </c>
      <c r="Z13" s="23">
        <v>8</v>
      </c>
      <c r="AA13" s="23">
        <v>14</v>
      </c>
      <c r="AB13" s="23" t="s">
        <v>31</v>
      </c>
      <c r="AC13" s="23">
        <v>41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172</v>
      </c>
      <c r="AP13" s="23">
        <f>SUMIF($C$11:$AN$11,"I.Mad",C13:AN13)</f>
        <v>289</v>
      </c>
      <c r="AQ13" s="23">
        <f>SUM(AO13:AP13)</f>
        <v>461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68</v>
      </c>
      <c r="G14" s="23">
        <v>3</v>
      </c>
      <c r="H14" s="23">
        <v>14</v>
      </c>
      <c r="I14" s="23">
        <v>39</v>
      </c>
      <c r="J14" s="23">
        <v>5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2</v>
      </c>
      <c r="R14" s="23" t="s">
        <v>31</v>
      </c>
      <c r="S14" s="23">
        <v>7</v>
      </c>
      <c r="T14" s="23" t="s">
        <v>31</v>
      </c>
      <c r="U14" s="23">
        <v>1</v>
      </c>
      <c r="V14" s="23">
        <v>3</v>
      </c>
      <c r="W14" s="23">
        <v>6</v>
      </c>
      <c r="X14" s="23" t="s">
        <v>31</v>
      </c>
      <c r="Y14" s="23">
        <v>3</v>
      </c>
      <c r="Z14" s="23">
        <v>1</v>
      </c>
      <c r="AA14" s="23">
        <v>8</v>
      </c>
      <c r="AB14" s="23" t="s">
        <v>31</v>
      </c>
      <c r="AC14" s="23">
        <v>17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86</v>
      </c>
      <c r="AP14" s="23">
        <f>SUMIF($C$11:$AN$11,"I.Mad",C14:AN14)</f>
        <v>23</v>
      </c>
      <c r="AQ14" s="23">
        <f>SUM(AO14:AP14)</f>
        <v>109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>
        <v>0</v>
      </c>
      <c r="H15" s="23">
        <v>7.9117132389882622E-3</v>
      </c>
      <c r="I15" s="23">
        <v>3.3626531013123349</v>
      </c>
      <c r="J15" s="23">
        <v>1.0838933463464233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3.2954708157974673</v>
      </c>
      <c r="R15" s="23" t="s">
        <v>31</v>
      </c>
      <c r="S15" s="23">
        <v>0</v>
      </c>
      <c r="T15" s="23" t="s">
        <v>31</v>
      </c>
      <c r="U15" s="23">
        <v>6.1904761904761907</v>
      </c>
      <c r="V15" s="23">
        <v>19.663358620741963</v>
      </c>
      <c r="W15" s="23">
        <v>0.58913344562511694</v>
      </c>
      <c r="X15" s="23" t="s">
        <v>31</v>
      </c>
      <c r="Y15" s="23">
        <v>5.1548482708105139</v>
      </c>
      <c r="Z15" s="23">
        <v>23.502304147465434</v>
      </c>
      <c r="AA15" s="23">
        <v>16.332205937160399</v>
      </c>
      <c r="AB15" s="23" t="s">
        <v>31</v>
      </c>
      <c r="AC15" s="23">
        <v>31.653813484746564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>
        <v>14.5</v>
      </c>
      <c r="H16" s="29">
        <v>14.5</v>
      </c>
      <c r="I16" s="29">
        <v>12.5</v>
      </c>
      <c r="J16" s="29">
        <v>13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13</v>
      </c>
      <c r="R16" s="29" t="s">
        <v>31</v>
      </c>
      <c r="S16" s="29">
        <v>14</v>
      </c>
      <c r="T16" s="29" t="s">
        <v>31</v>
      </c>
      <c r="U16" s="29">
        <v>13</v>
      </c>
      <c r="V16" s="29">
        <v>12.5</v>
      </c>
      <c r="W16" s="29">
        <v>14</v>
      </c>
      <c r="X16" s="29" t="s">
        <v>31</v>
      </c>
      <c r="Y16" s="29">
        <v>13</v>
      </c>
      <c r="Z16" s="29" t="s">
        <v>67</v>
      </c>
      <c r="AA16" s="29">
        <v>12.5</v>
      </c>
      <c r="AB16" s="29" t="s">
        <v>31</v>
      </c>
      <c r="AC16" s="29">
        <v>12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23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9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9.8149004747526121</v>
      </c>
      <c r="AB30" s="35"/>
      <c r="AC30" s="35">
        <v>3.821076545943817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13.63597702069643</v>
      </c>
      <c r="AP30" s="23">
        <f t="shared" si="1"/>
        <v>0</v>
      </c>
      <c r="AQ30" s="35">
        <f t="shared" si="2"/>
        <v>13.63597702069643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/>
      <c r="AB40" s="35"/>
      <c r="AC40" s="37">
        <v>7.3749011075949361E-2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7.3749011075949361E-2</v>
      </c>
      <c r="AP40" s="23">
        <f t="shared" si="1"/>
        <v>0</v>
      </c>
      <c r="AQ40" s="35">
        <f t="shared" si="2"/>
        <v>7.3749011075949361E-2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2453</v>
      </c>
      <c r="G41" s="35">
        <f t="shared" si="3"/>
        <v>1454.7750000000001</v>
      </c>
      <c r="H41" s="35">
        <f t="shared" si="3"/>
        <v>8397.8649999999998</v>
      </c>
      <c r="I41" s="35">
        <f t="shared" si="3"/>
        <v>4657.93</v>
      </c>
      <c r="J41" s="35">
        <f t="shared" si="3"/>
        <v>712.43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220</v>
      </c>
      <c r="R41" s="35">
        <f t="shared" si="3"/>
        <v>0</v>
      </c>
      <c r="S41" s="35">
        <f t="shared" si="3"/>
        <v>665</v>
      </c>
      <c r="T41" s="35">
        <f t="shared" si="3"/>
        <v>0</v>
      </c>
      <c r="U41" s="35">
        <f t="shared" si="3"/>
        <v>70</v>
      </c>
      <c r="V41" s="35">
        <f t="shared" si="3"/>
        <v>190</v>
      </c>
      <c r="W41" s="35">
        <f t="shared" si="3"/>
        <v>1115</v>
      </c>
      <c r="X41" s="35">
        <f t="shared" si="3"/>
        <v>0</v>
      </c>
      <c r="Y41" s="35">
        <f t="shared" si="3"/>
        <v>1102.345</v>
      </c>
      <c r="Z41" s="35">
        <f t="shared" si="3"/>
        <v>445.495</v>
      </c>
      <c r="AA41" s="35">
        <f t="shared" si="3"/>
        <v>970</v>
      </c>
      <c r="AB41" s="35">
        <f t="shared" si="3"/>
        <v>0</v>
      </c>
      <c r="AC41" s="35">
        <f t="shared" si="3"/>
        <v>2029.9999999999998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12284.976250988924</v>
      </c>
      <c r="AP41" s="35">
        <f>SUM(AP12,AP18,AP24:AP37)</f>
        <v>12198.79</v>
      </c>
      <c r="AQ41" s="35">
        <f t="shared" si="2"/>
        <v>24483.766250988927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16.399999999999999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69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2020-12-04T12:49:48Z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