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P32" i="1"/>
  <c r="AO32" i="1"/>
  <c r="AQ32" i="1" s="1"/>
  <c r="AP31" i="1"/>
  <c r="AO31" i="1"/>
  <c r="AQ31" i="1" s="1"/>
  <c r="AP30" i="1"/>
  <c r="AO30" i="1"/>
  <c r="AQ30" i="1" s="1"/>
  <c r="AP29" i="1"/>
  <c r="AO29" i="1"/>
  <c r="AP28" i="1"/>
  <c r="AO28" i="1"/>
  <c r="AQ28" i="1" s="1"/>
  <c r="AP27" i="1"/>
  <c r="AO27" i="1"/>
  <c r="AQ27" i="1" s="1"/>
  <c r="AP26" i="1"/>
  <c r="AO26" i="1"/>
  <c r="AQ26" i="1" s="1"/>
  <c r="AP25" i="1"/>
  <c r="AO25" i="1"/>
  <c r="AP24" i="1"/>
  <c r="AO24" i="1"/>
  <c r="AQ24" i="1" s="1"/>
  <c r="AP20" i="1"/>
  <c r="AO20" i="1"/>
  <c r="AQ20" i="1" s="1"/>
  <c r="AP19" i="1"/>
  <c r="AO19" i="1"/>
  <c r="AQ19" i="1" s="1"/>
  <c r="AP18" i="1"/>
  <c r="AO18" i="1"/>
  <c r="AP14" i="1"/>
  <c r="AO14" i="1"/>
  <c r="AP13" i="1"/>
  <c r="AO13" i="1"/>
  <c r="AP12" i="1"/>
  <c r="AO12" i="1"/>
  <c r="AQ18" i="1" l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<sst xmlns="http://schemas.openxmlformats.org/spreadsheetml/2006/main" count="386" uniqueCount="70">
  <si>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</si>
  <si>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</si>
  <si>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</si>
  <si>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</si>
  <si>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</si>
  <si>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</si>
  <si>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</si>
  <si>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</si>
  <si>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</si>
  <si>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</si>
  <si>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</si>
  <si>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</si>
  <si>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</si>
  <si>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</si>
  <si>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</si>
  <si>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</si>
  <si>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</si>
  <si>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</si>
  <si>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</si>
  <si>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</si>
  <si>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</si>
  <si>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</si>
  <si>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</si>
  <si>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</si>
  <si>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</si>
  <si>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</si>
  <si>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</si>
  <si>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</si>
  <si>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</si>
  <si>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</si>
  <si>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</si>
  <si>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</si>
  <si>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</si>
  <si>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</si>
  <si>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</si>
  <si>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</si>
  <si>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</si>
  <si>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</si>
  <si>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</si>
  <si>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</si>
  <si>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</si>
  <si>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</si>
  <si>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</si>
  <si>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</si>
  <si>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</si>
  <si>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</si>
  <si>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</si>
  <si>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</si>
  <si>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</si>
  <si>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</si>
  <si>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</si>
  <si>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</si>
  <si>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</si>
  <si>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</si>
  <si>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</si>
  <si>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</si>
  <si>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</si>
  <si>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</si>
  <si>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</si>
  <si>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</si>
  <si>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</si>
  <si>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</si>
  <si>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</si>
  <si>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</si>
  <si>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</si>
  <si>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</si>
  <si>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SM</t>
  </si>
  <si>
    <t xml:space="preserve">        Fecha  :22/05/2020</t>
  </si>
  <si>
    <t>Callao, 23 de mayo del 2020</t>
  </si>
  <si>
    <t>10.5 y 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</si>
</sst>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24" fillId="0" borderId="0"/>
    <xf numFmtId="0" fontId="25" fillId="0" borderId="0"/>
    <xf numFmtId="167" fontId="25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20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22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/>
    <xf numFmtId="0" fontId="15" fillId="0" borderId="0" xfId="0" applyFont="1"/>
    <xf numFmtId="0" fontId="13" fillId="0" borderId="4" xfId="0" applyFont="1" applyBorder="1"/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5" fontId="2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3" fillId="3" borderId="9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3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10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0" fontId="9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</cellXfs>
  <cellStyles count="6">
    <cellStyle name="Estilo 1" xfId="3"/>
    <cellStyle name="Euro" xfId="4"/>
    <cellStyle name="Normal" xfId="0" builtinId="0"/>
    <cellStyle name="Normal 2" xfId="5"/>
    <cellStyle name="Normal 3" xfId="2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zoomScale="23" zoomScaleNormal="23" workbookViewId="0">
      <selection activeCell="P7" sqref="P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6.855468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5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67</v>
      </c>
      <c r="AP8" s="75"/>
      <c r="AQ8" s="75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12</v>
      </c>
      <c r="J10" s="72"/>
      <c r="K10" s="70" t="s">
        <v>13</v>
      </c>
      <c r="L10" s="70"/>
      <c r="M10" s="70" t="s">
        <v>14</v>
      </c>
      <c r="N10" s="70"/>
      <c r="O10" s="72" t="s">
        <v>15</v>
      </c>
      <c r="P10" s="72"/>
      <c r="Q10" s="72" t="s">
        <v>16</v>
      </c>
      <c r="R10" s="72"/>
      <c r="S10" s="72" t="s">
        <v>17</v>
      </c>
      <c r="T10" s="72"/>
      <c r="U10" s="72" t="s">
        <v>18</v>
      </c>
      <c r="V10" s="72"/>
      <c r="W10" s="72" t="s">
        <v>19</v>
      </c>
      <c r="X10" s="72"/>
      <c r="Y10" s="72" t="s">
        <v>20</v>
      </c>
      <c r="Z10" s="72"/>
      <c r="AA10" s="72" t="s">
        <v>21</v>
      </c>
      <c r="AB10" s="72"/>
      <c r="AC10" s="72" t="s">
        <v>22</v>
      </c>
      <c r="AD10" s="72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1" t="s">
        <v>28</v>
      </c>
      <c r="AP10" s="71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10316.264999999998</v>
      </c>
      <c r="H12" s="34">
        <v>0</v>
      </c>
      <c r="I12" s="34">
        <v>10780.62</v>
      </c>
      <c r="J12" s="34">
        <v>2011.9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500</v>
      </c>
      <c r="R12" s="34">
        <v>0</v>
      </c>
      <c r="S12" s="34">
        <v>0</v>
      </c>
      <c r="T12" s="34">
        <v>0</v>
      </c>
      <c r="U12" s="34">
        <v>670</v>
      </c>
      <c r="V12" s="34">
        <v>385</v>
      </c>
      <c r="W12" s="34">
        <v>580</v>
      </c>
      <c r="X12" s="34">
        <v>0</v>
      </c>
      <c r="Y12" s="34">
        <v>3655.4050000000002</v>
      </c>
      <c r="Z12" s="34">
        <v>180.86</v>
      </c>
      <c r="AA12" s="34">
        <v>3830.016000000001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30332.305999999997</v>
      </c>
      <c r="AP12" s="34">
        <f>SUMIF($C$11:$AN$11,"I.Mad",C12:AN12)</f>
        <v>2577.7600000000002</v>
      </c>
      <c r="AQ12" s="34">
        <f>SUM(AO12:AP12)</f>
        <v>32910.065999999999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>
        <v>43</v>
      </c>
      <c r="H13" s="34" t="s">
        <v>34</v>
      </c>
      <c r="I13" s="34">
        <v>39</v>
      </c>
      <c r="J13" s="34">
        <v>23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>
        <v>1</v>
      </c>
      <c r="R13" s="34" t="s">
        <v>34</v>
      </c>
      <c r="S13" s="34" t="s">
        <v>34</v>
      </c>
      <c r="T13" s="34" t="s">
        <v>34</v>
      </c>
      <c r="U13" s="34">
        <v>3</v>
      </c>
      <c r="V13" s="34">
        <v>6</v>
      </c>
      <c r="W13" s="34">
        <v>2</v>
      </c>
      <c r="X13" s="34" t="s">
        <v>34</v>
      </c>
      <c r="Y13" s="34">
        <v>23</v>
      </c>
      <c r="Z13" s="34">
        <v>2</v>
      </c>
      <c r="AA13" s="34">
        <v>10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121</v>
      </c>
      <c r="AP13" s="34">
        <f>SUMIF($C$11:$AN$11,"I.Mad",C13:AN13)</f>
        <v>31</v>
      </c>
      <c r="AQ13" s="34">
        <f>SUM(AO13:AP13)</f>
        <v>152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>
        <v>3</v>
      </c>
      <c r="H14" s="34" t="s">
        <v>34</v>
      </c>
      <c r="I14" s="34">
        <v>1</v>
      </c>
      <c r="J14" s="34">
        <v>5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>
        <v>1</v>
      </c>
      <c r="R14" s="34" t="s">
        <v>34</v>
      </c>
      <c r="S14" s="34" t="s">
        <v>34</v>
      </c>
      <c r="T14" s="34" t="s">
        <v>34</v>
      </c>
      <c r="U14" s="34">
        <v>1</v>
      </c>
      <c r="V14" s="34">
        <v>2</v>
      </c>
      <c r="W14" s="34">
        <v>2</v>
      </c>
      <c r="X14" s="34" t="s">
        <v>34</v>
      </c>
      <c r="Y14" s="34" t="s">
        <v>66</v>
      </c>
      <c r="Z14" s="34" t="s">
        <v>66</v>
      </c>
      <c r="AA14" s="34">
        <v>1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9</v>
      </c>
      <c r="AP14" s="34">
        <f>SUMIF($C$11:$AN$11,"I.Mad",C14:AN14)</f>
        <v>7</v>
      </c>
      <c r="AQ14" s="34">
        <f>SUM(AO14:AP14)</f>
        <v>16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>
        <v>1.9471646967225913</v>
      </c>
      <c r="H15" s="34" t="s">
        <v>34</v>
      </c>
      <c r="I15" s="34">
        <v>13.586956521739133</v>
      </c>
      <c r="J15" s="34">
        <v>4.1173909527747687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>
        <v>2.6315789473684212</v>
      </c>
      <c r="R15" s="34" t="s">
        <v>34</v>
      </c>
      <c r="S15" s="34" t="s">
        <v>34</v>
      </c>
      <c r="T15" s="34" t="s">
        <v>34</v>
      </c>
      <c r="U15" s="34">
        <v>14.418604651162791</v>
      </c>
      <c r="V15" s="34">
        <v>13.046283836604879</v>
      </c>
      <c r="W15" s="34">
        <v>13.778086904931902</v>
      </c>
      <c r="X15" s="34" t="s">
        <v>34</v>
      </c>
      <c r="Y15" s="34" t="s">
        <v>34</v>
      </c>
      <c r="Z15" s="34" t="s">
        <v>34</v>
      </c>
      <c r="AA15" s="34">
        <v>52.156862745098032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>
        <v>13</v>
      </c>
      <c r="H16" s="40" t="s">
        <v>34</v>
      </c>
      <c r="I16" s="40">
        <v>12.5</v>
      </c>
      <c r="J16" s="40">
        <v>12.5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>
        <v>13</v>
      </c>
      <c r="R16" s="40" t="s">
        <v>34</v>
      </c>
      <c r="S16" s="40" t="s">
        <v>34</v>
      </c>
      <c r="T16" s="40" t="s">
        <v>34</v>
      </c>
      <c r="U16" s="40">
        <v>13</v>
      </c>
      <c r="V16" s="40">
        <v>13</v>
      </c>
      <c r="W16" s="40">
        <v>13</v>
      </c>
      <c r="X16" s="40" t="s">
        <v>34</v>
      </c>
      <c r="Y16" s="40" t="s">
        <v>34</v>
      </c>
      <c r="Z16" s="40" t="s">
        <v>34</v>
      </c>
      <c r="AA16" s="40" t="s">
        <v>69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55000000000000004">
      <c r="B17" s="41" t="s">
        <v>38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0" t="s">
        <v>34</v>
      </c>
      <c r="V17" s="40" t="s">
        <v>34</v>
      </c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34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43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50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58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10316.264999999998</v>
      </c>
      <c r="H41" s="47">
        <f t="shared" si="3"/>
        <v>0</v>
      </c>
      <c r="I41" s="47">
        <f t="shared" si="3"/>
        <v>10780.62</v>
      </c>
      <c r="J41" s="47">
        <f t="shared" si="3"/>
        <v>2011.9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500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670</v>
      </c>
      <c r="V41" s="47">
        <f t="shared" si="3"/>
        <v>385</v>
      </c>
      <c r="W41" s="47">
        <f t="shared" si="3"/>
        <v>580</v>
      </c>
      <c r="X41" s="47">
        <f t="shared" si="3"/>
        <v>0</v>
      </c>
      <c r="Y41" s="47">
        <f t="shared" si="3"/>
        <v>3655.4050000000002</v>
      </c>
      <c r="Z41" s="47">
        <f t="shared" si="3"/>
        <v>180.86</v>
      </c>
      <c r="AA41" s="47">
        <f t="shared" si="3"/>
        <v>3830.016000000001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30332.305999999997</v>
      </c>
      <c r="AP41" s="47">
        <f>SUM(AP12,AP18,AP24:AP37)</f>
        <v>2577.7600000000002</v>
      </c>
      <c r="AQ41" s="47">
        <f t="shared" si="2"/>
        <v>32910.065999999999</v>
      </c>
    </row>
    <row r="42" spans="2:43" ht="50.25" customHeight="1" x14ac:dyDescent="0.55000000000000004">
      <c r="B42" s="33" t="s">
        <v>59</v>
      </c>
      <c r="C42" s="54"/>
      <c r="D42" s="54"/>
      <c r="E42" s="54"/>
      <c r="F42" s="40"/>
      <c r="G42" s="40"/>
      <c r="H42" s="40"/>
      <c r="I42" s="55"/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/>
      <c r="AN42" s="40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5" t="s">
        <v>64</v>
      </c>
      <c r="C46" s="3"/>
      <c r="I46" s="61"/>
      <c r="J46" s="61"/>
      <c r="K46" s="61"/>
      <c r="L46" s="61"/>
      <c r="M46" s="66"/>
      <c r="N46" s="67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8"/>
      <c r="AH46" s="16"/>
      <c r="AI46" s="16"/>
      <c r="AJ46" s="16"/>
      <c r="AK46" s="16"/>
      <c r="AL46" s="16"/>
      <c r="AM46" s="69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2020-05-23T15:51:56Z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