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Q12" i="1" l="1"/>
  <c r="AO18" i="1"/>
  <c r="AO19" i="1"/>
  <c r="AO20" i="1"/>
  <c r="G41" i="1" l="1"/>
  <c r="H41" i="1"/>
  <c r="I41" i="1"/>
  <c r="J41" i="1"/>
  <c r="K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<sst xmlns="http://schemas.openxmlformats.org/spreadsheetml/2006/main" count="371" uniqueCount="69">
  <si>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</si>
  <si>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</si>
  <si>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</si>
  <si>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</si>
  <si>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</si>
  <si>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</si>
  <si>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</si>
  <si>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</si>
  <si>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</si>
  <si>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</si>
  <si>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</si>
  <si>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</si>
  <si>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</si>
  <si>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</si>
  <si>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</si>
  <si>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</si>
  <si>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</si>
  <si>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</si>
  <si>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</si>
  <si>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</si>
  <si>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</si>
  <si>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</si>
  <si>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</si>
  <si>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</si>
  <si>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</si>
  <si>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</si>
  <si>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</si>
  <si>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</si>
  <si>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</si>
  <si>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</si>
  <si>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</si>
  <si>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</si>
  <si>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</si>
  <si>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</si>
  <si>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</si>
  <si>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</si>
  <si>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</si>
  <si>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</si>
  <si>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</si>
  <si>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</si>
  <si>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</si>
  <si>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</si>
  <si>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</si>
  <si>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</si>
  <si>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</si>
  <si>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</si>
  <si>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</si>
  <si>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</si>
  <si>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</si>
  <si>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</si>
  <si>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</si>
  <si>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</si>
  <si>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</si>
  <si>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</si>
  <si>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</si>
  <si>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</si>
  <si>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</si>
  <si>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</si>
  <si>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</si>
  <si>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</si>
  <si>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</si>
  <si>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</si>
  <si>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</si>
  <si>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</si>
  <si>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</si>
  <si>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Lucar</t>
  </si>
  <si>
    <t>SM</t>
  </si>
  <si>
    <t xml:space="preserve">        Fecha  : 22/11/2020</t>
  </si>
  <si>
    <t>Callao, 27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</si>
</sst>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D25" sqref="D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1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1019</v>
      </c>
      <c r="G12" s="23">
        <v>4657.4949999999999</v>
      </c>
      <c r="H12" s="23">
        <v>12937.59</v>
      </c>
      <c r="I12" s="23">
        <v>5372.46</v>
      </c>
      <c r="J12" s="23">
        <v>932.66</v>
      </c>
      <c r="K12" s="23">
        <v>296.11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2364.1060000000002</v>
      </c>
      <c r="R12" s="23">
        <v>0</v>
      </c>
      <c r="S12" s="23">
        <v>2166.913</v>
      </c>
      <c r="T12" s="23">
        <v>0</v>
      </c>
      <c r="U12" s="23">
        <v>230</v>
      </c>
      <c r="V12" s="23">
        <v>460</v>
      </c>
      <c r="W12" s="23">
        <v>300</v>
      </c>
      <c r="X12" s="23">
        <v>0</v>
      </c>
      <c r="Y12" s="23">
        <v>212.065</v>
      </c>
      <c r="Z12" s="23">
        <v>0</v>
      </c>
      <c r="AA12" s="23">
        <v>2917.1020936568812</v>
      </c>
      <c r="AB12" s="23">
        <v>0</v>
      </c>
      <c r="AC12" s="23">
        <v>3239.7570000000001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21756.008093656885</v>
      </c>
      <c r="AP12" s="23">
        <f>SUMIF($C$11:$AN$11,"I.Mad",C12:AN12)</f>
        <v>15349.25</v>
      </c>
      <c r="AQ12" s="23">
        <f>SUM(AO12:AP12)</f>
        <v>37105.258093656885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43</v>
      </c>
      <c r="G13" s="23">
        <v>24</v>
      </c>
      <c r="H13" s="23">
        <v>214</v>
      </c>
      <c r="I13" s="23">
        <v>70</v>
      </c>
      <c r="J13" s="23">
        <v>17</v>
      </c>
      <c r="K13" s="23">
        <v>3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18</v>
      </c>
      <c r="R13" s="23" t="s">
        <v>31</v>
      </c>
      <c r="S13" s="23">
        <v>18</v>
      </c>
      <c r="T13" s="23" t="s">
        <v>31</v>
      </c>
      <c r="U13" s="23">
        <v>4</v>
      </c>
      <c r="V13" s="23">
        <v>9</v>
      </c>
      <c r="W13" s="23">
        <v>1</v>
      </c>
      <c r="X13" s="23" t="s">
        <v>31</v>
      </c>
      <c r="Y13" s="23">
        <v>3</v>
      </c>
      <c r="Z13" s="23" t="s">
        <v>31</v>
      </c>
      <c r="AA13" s="23">
        <v>29</v>
      </c>
      <c r="AB13" s="23" t="s">
        <v>31</v>
      </c>
      <c r="AC13" s="23">
        <v>34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204</v>
      </c>
      <c r="AP13" s="23">
        <f>SUMIF($C$11:$AN$11,"I.Mad",C13:AN13)</f>
        <v>283</v>
      </c>
      <c r="AQ13" s="23">
        <f>SUM(AO13:AP13)</f>
        <v>487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66</v>
      </c>
      <c r="G14" s="23">
        <v>1</v>
      </c>
      <c r="H14" s="23">
        <v>15</v>
      </c>
      <c r="I14" s="23">
        <v>40</v>
      </c>
      <c r="J14" s="23">
        <v>6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9</v>
      </c>
      <c r="R14" s="23" t="s">
        <v>31</v>
      </c>
      <c r="S14" s="23">
        <v>10</v>
      </c>
      <c r="T14" s="23" t="s">
        <v>31</v>
      </c>
      <c r="U14" s="23">
        <v>3</v>
      </c>
      <c r="V14" s="23">
        <v>4</v>
      </c>
      <c r="W14" s="23">
        <v>1</v>
      </c>
      <c r="X14" s="23" t="s">
        <v>31</v>
      </c>
      <c r="Y14" s="23" t="s">
        <v>66</v>
      </c>
      <c r="Z14" s="23" t="s">
        <v>31</v>
      </c>
      <c r="AA14" s="23">
        <v>8</v>
      </c>
      <c r="AB14" s="23" t="s">
        <v>31</v>
      </c>
      <c r="AC14" s="23">
        <v>12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84</v>
      </c>
      <c r="AP14" s="23">
        <f>SUMIF($C$11:$AN$11,"I.Mad",C14:AN14)</f>
        <v>25</v>
      </c>
      <c r="AQ14" s="23">
        <f>SUM(AO14:AP14)</f>
        <v>109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0.5376344086021505</v>
      </c>
      <c r="H15" s="23">
        <v>3.8762658432460917</v>
      </c>
      <c r="I15" s="23">
        <v>9.0859818541884696</v>
      </c>
      <c r="J15" s="23">
        <v>5.9529317920675782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0.88747066537300623</v>
      </c>
      <c r="R15" s="23" t="s">
        <v>31</v>
      </c>
      <c r="S15" s="23">
        <v>0</v>
      </c>
      <c r="T15" s="23" t="s">
        <v>31</v>
      </c>
      <c r="U15" s="23">
        <v>0</v>
      </c>
      <c r="V15" s="23">
        <v>0</v>
      </c>
      <c r="W15" s="23">
        <v>0</v>
      </c>
      <c r="X15" s="23" t="s">
        <v>31</v>
      </c>
      <c r="Y15" s="23" t="s">
        <v>31</v>
      </c>
      <c r="Z15" s="23" t="s">
        <v>31</v>
      </c>
      <c r="AA15" s="23">
        <v>9.8793174376607045</v>
      </c>
      <c r="AB15" s="23" t="s">
        <v>31</v>
      </c>
      <c r="AC15" s="23">
        <v>5.2952297740324781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14.5</v>
      </c>
      <c r="H16" s="29">
        <v>14.5</v>
      </c>
      <c r="I16" s="29">
        <v>13</v>
      </c>
      <c r="J16" s="29">
        <v>13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14.5</v>
      </c>
      <c r="R16" s="29" t="s">
        <v>31</v>
      </c>
      <c r="S16" s="29">
        <v>14.5</v>
      </c>
      <c r="T16" s="29" t="s">
        <v>31</v>
      </c>
      <c r="U16" s="29">
        <v>14.5</v>
      </c>
      <c r="V16" s="29">
        <v>14.5</v>
      </c>
      <c r="W16" s="29">
        <v>14.5</v>
      </c>
      <c r="X16" s="29" t="s">
        <v>31</v>
      </c>
      <c r="Y16" s="29" t="s">
        <v>31</v>
      </c>
      <c r="Z16" s="29" t="s">
        <v>31</v>
      </c>
      <c r="AA16" s="29">
        <v>12.5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2.5299999999999998</v>
      </c>
      <c r="J25" s="37"/>
      <c r="K25" s="35"/>
      <c r="L25" s="35"/>
      <c r="M25" s="35"/>
      <c r="N25" s="35"/>
      <c r="O25" s="35"/>
      <c r="P25" s="35"/>
      <c r="Q25" s="35">
        <v>40.893584675152589</v>
      </c>
      <c r="R25" s="35"/>
      <c r="S25" s="35">
        <v>13.087313498719872</v>
      </c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56.510898173872462</v>
      </c>
      <c r="AP25" s="23">
        <f t="shared" si="1"/>
        <v>0</v>
      </c>
      <c r="AQ25" s="35">
        <f t="shared" si="2"/>
        <v>56.510898173872462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2.0477656301732701</v>
      </c>
      <c r="AB30" s="35"/>
      <c r="AC30" s="37">
        <v>0.24299999999999999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2.29076563017327</v>
      </c>
      <c r="AP30" s="23">
        <f t="shared" si="1"/>
        <v>0</v>
      </c>
      <c r="AQ30" s="35">
        <f t="shared" si="2"/>
        <v>2.29076563017327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1019</v>
      </c>
      <c r="G41" s="35">
        <f t="shared" si="3"/>
        <v>4657.4949999999999</v>
      </c>
      <c r="H41" s="35">
        <f t="shared" si="3"/>
        <v>12937.59</v>
      </c>
      <c r="I41" s="35">
        <f t="shared" si="3"/>
        <v>5374.99</v>
      </c>
      <c r="J41" s="35">
        <f t="shared" si="3"/>
        <v>932.66</v>
      </c>
      <c r="K41" s="35">
        <f t="shared" si="3"/>
        <v>296.11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2404.9995846751526</v>
      </c>
      <c r="R41" s="35">
        <f t="shared" si="3"/>
        <v>0</v>
      </c>
      <c r="S41" s="35">
        <f t="shared" si="3"/>
        <v>2180.0003134987201</v>
      </c>
      <c r="T41" s="35">
        <f t="shared" si="3"/>
        <v>0</v>
      </c>
      <c r="U41" s="35">
        <f t="shared" si="3"/>
        <v>230</v>
      </c>
      <c r="V41" s="35">
        <f t="shared" si="3"/>
        <v>460</v>
      </c>
      <c r="W41" s="35">
        <f t="shared" si="3"/>
        <v>300</v>
      </c>
      <c r="X41" s="35">
        <f t="shared" si="3"/>
        <v>0</v>
      </c>
      <c r="Y41" s="35">
        <f t="shared" si="3"/>
        <v>212.065</v>
      </c>
      <c r="Z41" s="35">
        <f t="shared" si="3"/>
        <v>0</v>
      </c>
      <c r="AA41" s="35">
        <f t="shared" si="3"/>
        <v>2919.1498592870544</v>
      </c>
      <c r="AB41" s="35">
        <f t="shared" si="3"/>
        <v>0</v>
      </c>
      <c r="AC41" s="35">
        <f t="shared" si="3"/>
        <v>3240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21814.809757460931</v>
      </c>
      <c r="AP41" s="35">
        <f>SUM(AP12,AP18,AP24:AP37)</f>
        <v>15349.25</v>
      </c>
      <c r="AQ41" s="35">
        <f t="shared" si="2"/>
        <v>37164.059757460927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2020-12-04T12:52:07Z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