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P32" i="1"/>
  <c r="AO32" i="1"/>
  <c r="AQ32" i="1" s="1"/>
  <c r="AP31" i="1"/>
  <c r="AO31" i="1"/>
  <c r="AQ31" i="1" s="1"/>
  <c r="AP30" i="1"/>
  <c r="AO30" i="1"/>
  <c r="AQ30" i="1" s="1"/>
  <c r="AP29" i="1"/>
  <c r="AO29" i="1"/>
  <c r="AP28" i="1"/>
  <c r="AO28" i="1"/>
  <c r="AQ28" i="1" s="1"/>
  <c r="AP27" i="1"/>
  <c r="AO27" i="1"/>
  <c r="AQ27" i="1" s="1"/>
  <c r="AP26" i="1"/>
  <c r="AO26" i="1"/>
  <c r="AQ26" i="1" s="1"/>
  <c r="AP25" i="1"/>
  <c r="AO25" i="1"/>
  <c r="AP24" i="1"/>
  <c r="AO24" i="1"/>
  <c r="AQ24" i="1" s="1"/>
  <c r="AP20" i="1"/>
  <c r="AO20" i="1"/>
  <c r="AQ20" i="1" s="1"/>
  <c r="AP19" i="1"/>
  <c r="AO19" i="1"/>
  <c r="AQ19" i="1" s="1"/>
  <c r="AP18" i="1"/>
  <c r="AO18" i="1"/>
  <c r="AP14" i="1"/>
  <c r="AO14" i="1"/>
  <c r="AP13" i="1"/>
  <c r="AO13" i="1"/>
  <c r="AP12" i="1"/>
  <c r="AO12" i="1"/>
  <c r="AQ18" i="1" l="1"/>
  <c r="AQ25" i="1"/>
  <c r="AQ29" i="1"/>
  <c r="AQ33" i="1"/>
  <c r="AQ37" i="1"/>
  <c r="AP41" i="1"/>
  <c r="AQ13" i="1"/>
  <c r="AQ12" i="1"/>
  <c r="AQ14" i="1"/>
  <c r="AO41" i="1"/>
  <c r="AQ41" i="1" l="1"/>
</calcChain>
</file>

<file path=xl/sharedStrings.xml><?xml version="1.0" encoding="utf-8"?>
<sst xmlns="http://schemas.openxmlformats.org/spreadsheetml/2006/main" count="401" uniqueCount="69">
  <si>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</si>
  <si>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</si>
  <si>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</si>
  <si>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</si>
  <si>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</si>
  <si>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</si>
  <si>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</si>
  <si>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</si>
  <si>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</si>
  <si>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</si>
  <si>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</si>
  <si>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</si>
  <si>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</si>
  <si>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</si>
  <si>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</si>
  <si>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</si>
  <si>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</si>
  <si>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</si>
  <si>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</si>
  <si>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</si>
  <si>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</si>
  <si>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</si>
  <si>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</si>
  <si>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</si>
  <si>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</si>
  <si>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</si>
  <si>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</si>
  <si>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</si>
  <si>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</si>
  <si>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</si>
  <si>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</si>
  <si>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</si>
  <si>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</si>
  <si>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</si>
  <si>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</si>
  <si>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</si>
  <si>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</si>
  <si>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</si>
  <si>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</si>
  <si>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</si>
  <si>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</si>
  <si>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</si>
  <si>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</si>
  <si>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</si>
  <si>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</si>
  <si>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</si>
  <si>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</si>
  <si>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</si>
  <si>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</si>
  <si>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</si>
  <si>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</si>
  <si>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</si>
  <si>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</si>
  <si>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</si>
  <si>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</si>
  <si>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</si>
  <si>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</si>
  <si>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</si>
  <si>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</si>
  <si>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</si>
  <si>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</si>
  <si>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</si>
  <si>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</si>
  <si>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</si>
  <si>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</si>
  <si>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</si>
  <si>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S/M</t>
  </si>
  <si>
    <t xml:space="preserve">        Fecha  :24/05/2020</t>
  </si>
  <si>
    <t>Callao, 24 de mayo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</si>
</sst>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25" fillId="0" borderId="0"/>
    <xf numFmtId="0" fontId="26" fillId="0" borderId="0"/>
    <xf numFmtId="167" fontId="26" fillId="0" borderId="0" applyFont="0" applyFill="0" applyBorder="0" applyAlignment="0" applyProtection="0"/>
    <xf numFmtId="0" fontId="2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20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22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/>
    <xf numFmtId="0" fontId="16" fillId="0" borderId="0" xfId="0" applyFont="1"/>
    <xf numFmtId="0" fontId="14" fillId="0" borderId="4" xfId="0" applyFont="1" applyBorder="1"/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5" fontId="3" fillId="0" borderId="0" xfId="0" applyNumberFormat="1" applyFont="1"/>
    <xf numFmtId="0" fontId="18" fillId="2" borderId="2" xfId="0" applyFont="1" applyFill="1" applyBorder="1" applyAlignment="1">
      <alignment horizontal="center"/>
    </xf>
    <xf numFmtId="166" fontId="17" fillId="0" borderId="2" xfId="0" applyNumberFormat="1" applyFont="1" applyBorder="1" applyAlignment="1">
      <alignment horizontal="center"/>
    </xf>
    <xf numFmtId="0" fontId="14" fillId="3" borderId="9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166" fontId="17" fillId="0" borderId="4" xfId="0" applyNumberFormat="1" applyFont="1" applyBorder="1" applyAlignment="1">
      <alignment horizontal="center"/>
    </xf>
    <xf numFmtId="0" fontId="14" fillId="0" borderId="2" xfId="0" applyFont="1" applyBorder="1"/>
    <xf numFmtId="2" fontId="17" fillId="0" borderId="4" xfId="0" applyNumberFormat="1" applyFont="1" applyBorder="1" applyAlignment="1">
      <alignment horizontal="center"/>
    </xf>
    <xf numFmtId="166" fontId="11" fillId="3" borderId="4" xfId="0" applyNumberFormat="1" applyFont="1" applyFill="1" applyBorder="1" applyAlignment="1">
      <alignment horizontal="center" wrapText="1"/>
    </xf>
    <xf numFmtId="166" fontId="17" fillId="3" borderId="4" xfId="0" applyNumberFormat="1" applyFont="1" applyFill="1" applyBorder="1" applyAlignment="1">
      <alignment horizontal="center" wrapText="1"/>
    </xf>
    <xf numFmtId="166" fontId="20" fillId="0" borderId="2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0" fontId="10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zoomScale="23" zoomScaleNormal="23" workbookViewId="0">
      <selection activeCell="Y21" sqref="Y21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6.855468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3" t="s">
        <v>9</v>
      </c>
      <c r="D10" s="73"/>
      <c r="E10" s="73" t="s">
        <v>10</v>
      </c>
      <c r="F10" s="73"/>
      <c r="G10" s="73" t="s">
        <v>11</v>
      </c>
      <c r="H10" s="73"/>
      <c r="I10" s="73" t="s">
        <v>12</v>
      </c>
      <c r="J10" s="73"/>
      <c r="K10" s="74" t="s">
        <v>13</v>
      </c>
      <c r="L10" s="74"/>
      <c r="M10" s="74" t="s">
        <v>14</v>
      </c>
      <c r="N10" s="74"/>
      <c r="O10" s="73" t="s">
        <v>15</v>
      </c>
      <c r="P10" s="73"/>
      <c r="Q10" s="73" t="s">
        <v>16</v>
      </c>
      <c r="R10" s="73"/>
      <c r="S10" s="73" t="s">
        <v>17</v>
      </c>
      <c r="T10" s="73"/>
      <c r="U10" s="73" t="s">
        <v>18</v>
      </c>
      <c r="V10" s="73"/>
      <c r="W10" s="73" t="s">
        <v>19</v>
      </c>
      <c r="X10" s="73"/>
      <c r="Y10" s="73" t="s">
        <v>20</v>
      </c>
      <c r="Z10" s="73"/>
      <c r="AA10" s="73" t="s">
        <v>21</v>
      </c>
      <c r="AB10" s="73"/>
      <c r="AC10" s="73" t="s">
        <v>22</v>
      </c>
      <c r="AD10" s="73"/>
      <c r="AE10" s="74" t="s">
        <v>23</v>
      </c>
      <c r="AF10" s="74"/>
      <c r="AG10" s="74" t="s">
        <v>24</v>
      </c>
      <c r="AH10" s="74"/>
      <c r="AI10" s="74" t="s">
        <v>25</v>
      </c>
      <c r="AJ10" s="74"/>
      <c r="AK10" s="74" t="s">
        <v>26</v>
      </c>
      <c r="AL10" s="74"/>
      <c r="AM10" s="74" t="s">
        <v>27</v>
      </c>
      <c r="AN10" s="74"/>
      <c r="AO10" s="75" t="s">
        <v>28</v>
      </c>
      <c r="AP10" s="75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9809.7199999999993</v>
      </c>
      <c r="H12" s="34">
        <v>184.38</v>
      </c>
      <c r="I12" s="34">
        <v>12873.01</v>
      </c>
      <c r="J12" s="34">
        <v>1880.07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2910</v>
      </c>
      <c r="R12" s="34">
        <v>0</v>
      </c>
      <c r="S12" s="34">
        <v>2760</v>
      </c>
      <c r="T12" s="34">
        <v>0</v>
      </c>
      <c r="U12" s="34">
        <v>610</v>
      </c>
      <c r="V12" s="34">
        <v>435</v>
      </c>
      <c r="W12" s="34">
        <v>970</v>
      </c>
      <c r="X12" s="34">
        <v>0</v>
      </c>
      <c r="Y12" s="34">
        <v>4424.29</v>
      </c>
      <c r="Z12" s="34">
        <v>199.61500000000001</v>
      </c>
      <c r="AA12" s="34">
        <v>2440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36797.019999999997</v>
      </c>
      <c r="AP12" s="34">
        <f>SUMIF($C$11:$AN$11,"I.Mad",C12:AN12)</f>
        <v>2699.0649999999996</v>
      </c>
      <c r="AQ12" s="34">
        <f>SUM(AO12:AP12)</f>
        <v>39496.084999999999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>
        <v>35</v>
      </c>
      <c r="H13" s="34">
        <v>2</v>
      </c>
      <c r="I13" s="34">
        <v>45</v>
      </c>
      <c r="J13" s="34">
        <v>29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>
        <v>9</v>
      </c>
      <c r="R13" s="34" t="s">
        <v>34</v>
      </c>
      <c r="S13" s="34">
        <v>7</v>
      </c>
      <c r="T13" s="34" t="s">
        <v>34</v>
      </c>
      <c r="U13" s="34">
        <v>4</v>
      </c>
      <c r="V13" s="34">
        <v>6</v>
      </c>
      <c r="W13" s="34">
        <v>6</v>
      </c>
      <c r="X13" s="34" t="s">
        <v>34</v>
      </c>
      <c r="Y13" s="34">
        <v>22</v>
      </c>
      <c r="Z13" s="34">
        <v>2</v>
      </c>
      <c r="AA13" s="34">
        <v>8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136</v>
      </c>
      <c r="AP13" s="34">
        <f>SUMIF($C$11:$AN$11,"I.Mad",C13:AN13)</f>
        <v>39</v>
      </c>
      <c r="AQ13" s="34">
        <f>SUM(AO13:AP13)</f>
        <v>175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 t="s">
        <v>66</v>
      </c>
      <c r="H14" s="34" t="s">
        <v>66</v>
      </c>
      <c r="I14" s="34">
        <v>1</v>
      </c>
      <c r="J14" s="34">
        <v>3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66</v>
      </c>
      <c r="R14" s="34" t="s">
        <v>34</v>
      </c>
      <c r="S14" s="34" t="s">
        <v>66</v>
      </c>
      <c r="T14" s="34" t="s">
        <v>34</v>
      </c>
      <c r="U14" s="34" t="s">
        <v>66</v>
      </c>
      <c r="V14" s="34" t="s">
        <v>66</v>
      </c>
      <c r="W14" s="34" t="s">
        <v>66</v>
      </c>
      <c r="X14" s="34" t="s">
        <v>34</v>
      </c>
      <c r="Y14" s="34" t="s">
        <v>66</v>
      </c>
      <c r="Z14" s="34" t="s">
        <v>66</v>
      </c>
      <c r="AA14" s="34" t="s">
        <v>66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1</v>
      </c>
      <c r="AP14" s="34">
        <f>SUMIF($C$11:$AN$11,"I.Mad",C14:AN14)</f>
        <v>3</v>
      </c>
      <c r="AQ14" s="34">
        <f>SUM(AO14:AP14)</f>
        <v>4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 t="s">
        <v>34</v>
      </c>
      <c r="H15" s="34" t="s">
        <v>34</v>
      </c>
      <c r="I15" s="34">
        <v>3.7037037037037037</v>
      </c>
      <c r="J15" s="34">
        <v>2.6108242457994408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 t="s">
        <v>34</v>
      </c>
      <c r="R15" s="34" t="s">
        <v>34</v>
      </c>
      <c r="S15" s="34" t="s">
        <v>34</v>
      </c>
      <c r="T15" s="34" t="s">
        <v>34</v>
      </c>
      <c r="U15" s="34" t="s">
        <v>34</v>
      </c>
      <c r="V15" s="34" t="s">
        <v>34</v>
      </c>
      <c r="W15" s="34" t="s">
        <v>34</v>
      </c>
      <c r="X15" s="34" t="s">
        <v>34</v>
      </c>
      <c r="Y15" s="34" t="s">
        <v>34</v>
      </c>
      <c r="Z15" s="34" t="s">
        <v>34</v>
      </c>
      <c r="AA15" s="34" t="s">
        <v>34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 t="s">
        <v>34</v>
      </c>
      <c r="H16" s="40" t="s">
        <v>34</v>
      </c>
      <c r="I16" s="40">
        <v>12.5</v>
      </c>
      <c r="J16" s="40">
        <v>12.5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 t="s">
        <v>34</v>
      </c>
      <c r="R16" s="40" t="s">
        <v>34</v>
      </c>
      <c r="S16" s="40" t="s">
        <v>34</v>
      </c>
      <c r="T16" s="40" t="s">
        <v>34</v>
      </c>
      <c r="U16" s="40" t="s">
        <v>34</v>
      </c>
      <c r="V16" s="40" t="s">
        <v>34</v>
      </c>
      <c r="W16" s="40" t="s">
        <v>34</v>
      </c>
      <c r="X16" s="40" t="s">
        <v>34</v>
      </c>
      <c r="Y16" s="40" t="s">
        <v>34</v>
      </c>
      <c r="Z16" s="40" t="s">
        <v>34</v>
      </c>
      <c r="AA16" s="40" t="s">
        <v>34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55000000000000004">
      <c r="B17" s="41" t="s">
        <v>38</v>
      </c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0" t="s">
        <v>34</v>
      </c>
      <c r="V17" s="40" t="s">
        <v>34</v>
      </c>
      <c r="W17" s="43"/>
      <c r="X17" s="43"/>
      <c r="Y17" s="43"/>
      <c r="Z17" s="43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34</v>
      </c>
      <c r="AO17" s="43"/>
      <c r="AP17" s="43"/>
      <c r="AQ17" s="45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6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34">
        <f>SUMIF($C$11:$AN$11,"Ind*",C18:AN18)</f>
        <v>0</v>
      </c>
      <c r="AP18" s="34">
        <f>SUMIF($C$11:$AN$11,"I.Mad",C18:AN18)</f>
        <v>0</v>
      </c>
      <c r="AQ18" s="46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6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6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/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7"/>
      <c r="AP21" s="47"/>
      <c r="AQ21" s="47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7"/>
      <c r="AP22" s="47"/>
      <c r="AQ22" s="47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8"/>
      <c r="G23" s="48"/>
      <c r="H23" s="48"/>
      <c r="I23" s="8"/>
      <c r="J23" s="49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3"/>
      <c r="AN23" s="43"/>
      <c r="AO23" s="43"/>
      <c r="AP23" s="43"/>
      <c r="AQ23" s="45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6"/>
      <c r="K24" s="50"/>
      <c r="L24" s="46"/>
      <c r="M24" s="46"/>
      <c r="N24" s="46"/>
      <c r="O24" s="46"/>
      <c r="P24" s="46"/>
      <c r="Q24" s="46"/>
      <c r="R24" s="50"/>
      <c r="S24" s="50"/>
      <c r="T24" s="50"/>
      <c r="U24" s="50"/>
      <c r="V24" s="50"/>
      <c r="W24" s="50"/>
      <c r="X24" s="50"/>
      <c r="Y24" s="46"/>
      <c r="Z24" s="46"/>
      <c r="AA24" s="50"/>
      <c r="AB24" s="46"/>
      <c r="AC24" s="46"/>
      <c r="AD24" s="46"/>
      <c r="AE24" s="46"/>
      <c r="AF24" s="50"/>
      <c r="AG24" s="46"/>
      <c r="AH24" s="46"/>
      <c r="AI24" s="50"/>
      <c r="AJ24" s="46"/>
      <c r="AK24" s="50"/>
      <c r="AL24" s="46"/>
      <c r="AM24" s="50"/>
      <c r="AN24" s="46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6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1" t="s">
        <v>43</v>
      </c>
      <c r="C25" s="46"/>
      <c r="D25" s="50"/>
      <c r="E25" s="46"/>
      <c r="F25" s="52"/>
      <c r="G25" s="46"/>
      <c r="H25" s="46"/>
      <c r="I25" s="50"/>
      <c r="J25" s="50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34">
        <f t="shared" si="0"/>
        <v>0</v>
      </c>
      <c r="AP25" s="34">
        <f t="shared" si="1"/>
        <v>0</v>
      </c>
      <c r="AQ25" s="46">
        <f t="shared" si="2"/>
        <v>0</v>
      </c>
      <c r="AT25" s="38"/>
      <c r="AU25" s="38"/>
      <c r="AV25" s="38"/>
    </row>
    <row r="26" spans="2:48" ht="50.25" customHeight="1" x14ac:dyDescent="0.55000000000000004">
      <c r="B26" s="51" t="s">
        <v>44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34">
        <f t="shared" si="0"/>
        <v>0</v>
      </c>
      <c r="AP26" s="34">
        <f t="shared" si="1"/>
        <v>0</v>
      </c>
      <c r="AQ26" s="46">
        <f t="shared" si="2"/>
        <v>0</v>
      </c>
      <c r="AT26" s="38"/>
      <c r="AU26" s="38"/>
      <c r="AV26" s="38"/>
    </row>
    <row r="27" spans="2:48" ht="50.25" customHeight="1" x14ac:dyDescent="0.55000000000000004">
      <c r="B27" s="51" t="s">
        <v>45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34">
        <f t="shared" si="0"/>
        <v>0</v>
      </c>
      <c r="AP27" s="34">
        <f t="shared" si="1"/>
        <v>0</v>
      </c>
      <c r="AQ27" s="46">
        <f t="shared" si="2"/>
        <v>0</v>
      </c>
      <c r="AT27" s="38"/>
      <c r="AU27" s="38"/>
      <c r="AV27" s="38"/>
    </row>
    <row r="28" spans="2:48" ht="50.25" customHeight="1" x14ac:dyDescent="0.55000000000000004">
      <c r="B28" s="51" t="s">
        <v>46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34">
        <f t="shared" si="0"/>
        <v>0</v>
      </c>
      <c r="AP28" s="34">
        <f t="shared" si="1"/>
        <v>0</v>
      </c>
      <c r="AQ28" s="46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6"/>
      <c r="D29" s="46"/>
      <c r="E29" s="46"/>
      <c r="F29" s="46"/>
      <c r="G29" s="46"/>
      <c r="H29" s="50"/>
      <c r="I29" s="46"/>
      <c r="J29" s="46"/>
      <c r="K29" s="50"/>
      <c r="L29" s="46"/>
      <c r="M29" s="46"/>
      <c r="N29" s="50"/>
      <c r="O29" s="46"/>
      <c r="P29" s="46"/>
      <c r="Q29" s="50"/>
      <c r="R29" s="46"/>
      <c r="S29" s="46"/>
      <c r="T29" s="50"/>
      <c r="U29" s="46"/>
      <c r="V29" s="46"/>
      <c r="W29" s="50"/>
      <c r="X29" s="46"/>
      <c r="Y29" s="46"/>
      <c r="Z29" s="50"/>
      <c r="AA29" s="46"/>
      <c r="AB29" s="46"/>
      <c r="AC29" s="50"/>
      <c r="AD29" s="46"/>
      <c r="AE29" s="46"/>
      <c r="AF29" s="50"/>
      <c r="AG29" s="46"/>
      <c r="AH29" s="46"/>
      <c r="AI29" s="50"/>
      <c r="AJ29" s="46"/>
      <c r="AK29" s="50"/>
      <c r="AL29" s="46"/>
      <c r="AM29" s="50"/>
      <c r="AN29" s="46"/>
      <c r="AO29" s="34">
        <f t="shared" si="0"/>
        <v>0</v>
      </c>
      <c r="AP29" s="34">
        <f t="shared" si="1"/>
        <v>0</v>
      </c>
      <c r="AQ29" s="46">
        <f t="shared" si="2"/>
        <v>0</v>
      </c>
      <c r="AT29" s="38"/>
      <c r="AU29" s="38"/>
      <c r="AV29" s="38"/>
    </row>
    <row r="30" spans="2:48" ht="52.5" customHeight="1" x14ac:dyDescent="0.55000000000000004">
      <c r="B30" s="51" t="s">
        <v>47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50"/>
      <c r="AN30" s="50"/>
      <c r="AO30" s="34">
        <f t="shared" si="0"/>
        <v>0</v>
      </c>
      <c r="AP30" s="34">
        <f t="shared" si="1"/>
        <v>0</v>
      </c>
      <c r="AQ30" s="46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34">
        <f t="shared" si="0"/>
        <v>0</v>
      </c>
      <c r="AP31" s="34">
        <f t="shared" si="1"/>
        <v>0</v>
      </c>
      <c r="AQ31" s="46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34">
        <f t="shared" si="0"/>
        <v>0</v>
      </c>
      <c r="AP32" s="34">
        <f t="shared" si="1"/>
        <v>0</v>
      </c>
      <c r="AQ32" s="46">
        <f t="shared" si="2"/>
        <v>0</v>
      </c>
    </row>
    <row r="33" spans="2:43" ht="50.25" customHeight="1" x14ac:dyDescent="0.55000000000000004">
      <c r="B33" s="37" t="s">
        <v>50</v>
      </c>
      <c r="C33" s="52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34">
        <f t="shared" si="0"/>
        <v>0</v>
      </c>
      <c r="AP33" s="34">
        <f t="shared" si="1"/>
        <v>0</v>
      </c>
      <c r="AQ33" s="46">
        <f t="shared" si="2"/>
        <v>0</v>
      </c>
    </row>
    <row r="34" spans="2:43" ht="50.25" customHeight="1" x14ac:dyDescent="0.55000000000000004">
      <c r="B34" s="37" t="s">
        <v>51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34">
        <f t="shared" si="0"/>
        <v>0</v>
      </c>
      <c r="AP34" s="34">
        <f t="shared" si="1"/>
        <v>0</v>
      </c>
      <c r="AQ34" s="46">
        <f t="shared" si="2"/>
        <v>0</v>
      </c>
    </row>
    <row r="35" spans="2:43" ht="53.25" customHeight="1" x14ac:dyDescent="0.55000000000000004">
      <c r="B35" s="37" t="s">
        <v>52</v>
      </c>
      <c r="C35" s="46"/>
      <c r="D35" s="5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34">
        <f t="shared" si="0"/>
        <v>0</v>
      </c>
      <c r="AP35" s="34">
        <f t="shared" si="1"/>
        <v>0</v>
      </c>
      <c r="AQ35" s="46">
        <f t="shared" si="2"/>
        <v>0</v>
      </c>
    </row>
    <row r="36" spans="2:43" ht="44.25" x14ac:dyDescent="0.55000000000000004">
      <c r="B36" s="37" t="s">
        <v>53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34">
        <f t="shared" si="0"/>
        <v>0</v>
      </c>
      <c r="AP36" s="34">
        <f t="shared" si="1"/>
        <v>0</v>
      </c>
      <c r="AQ36" s="46">
        <f t="shared" si="2"/>
        <v>0</v>
      </c>
    </row>
    <row r="37" spans="2:43" ht="44.25" x14ac:dyDescent="0.55000000000000004">
      <c r="B37" s="37" t="s">
        <v>54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34">
        <f t="shared" si="0"/>
        <v>0</v>
      </c>
      <c r="AP37" s="34">
        <f t="shared" si="1"/>
        <v>0</v>
      </c>
      <c r="AQ37" s="46">
        <f t="shared" si="2"/>
        <v>0</v>
      </c>
    </row>
    <row r="38" spans="2:43" ht="50.25" customHeight="1" x14ac:dyDescent="0.55000000000000004">
      <c r="B38" s="37" t="s">
        <v>55</v>
      </c>
      <c r="C38" s="46"/>
      <c r="D38" s="50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50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34">
        <f t="shared" si="0"/>
        <v>0</v>
      </c>
      <c r="AP38" s="34">
        <f t="shared" si="1"/>
        <v>0</v>
      </c>
      <c r="AQ38" s="46">
        <f t="shared" si="2"/>
        <v>0</v>
      </c>
    </row>
    <row r="39" spans="2:43" ht="50.25" customHeight="1" x14ac:dyDescent="0.55000000000000004">
      <c r="B39" s="37" t="s">
        <v>56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34">
        <f t="shared" si="0"/>
        <v>0</v>
      </c>
      <c r="AP39" s="34">
        <f t="shared" si="1"/>
        <v>0</v>
      </c>
      <c r="AQ39" s="46">
        <f t="shared" si="2"/>
        <v>0</v>
      </c>
    </row>
    <row r="40" spans="2:43" ht="50.25" customHeight="1" x14ac:dyDescent="0.55000000000000004">
      <c r="B40" s="37" t="s">
        <v>57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50"/>
      <c r="Z40" s="50"/>
      <c r="AA40" s="50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34">
        <f t="shared" si="0"/>
        <v>0</v>
      </c>
      <c r="AP40" s="34">
        <f t="shared" si="1"/>
        <v>0</v>
      </c>
      <c r="AQ40" s="46">
        <f t="shared" si="2"/>
        <v>0</v>
      </c>
    </row>
    <row r="41" spans="2:43" ht="50.25" customHeight="1" x14ac:dyDescent="0.55000000000000004">
      <c r="B41" s="51" t="s">
        <v>58</v>
      </c>
      <c r="C41" s="46">
        <f t="shared" ref="C41:AN41" si="3">+SUM(C24:C40,C18,C12)</f>
        <v>0</v>
      </c>
      <c r="D41" s="46">
        <f t="shared" si="3"/>
        <v>0</v>
      </c>
      <c r="E41" s="46">
        <f t="shared" si="3"/>
        <v>0</v>
      </c>
      <c r="F41" s="46">
        <f t="shared" si="3"/>
        <v>0</v>
      </c>
      <c r="G41" s="46">
        <f t="shared" si="3"/>
        <v>9809.7199999999993</v>
      </c>
      <c r="H41" s="46">
        <f t="shared" si="3"/>
        <v>184.38</v>
      </c>
      <c r="I41" s="46">
        <f t="shared" si="3"/>
        <v>12873.01</v>
      </c>
      <c r="J41" s="46">
        <f t="shared" si="3"/>
        <v>1880.07</v>
      </c>
      <c r="K41" s="46">
        <f t="shared" si="3"/>
        <v>0</v>
      </c>
      <c r="L41" s="46">
        <f t="shared" si="3"/>
        <v>0</v>
      </c>
      <c r="M41" s="46">
        <f t="shared" si="3"/>
        <v>0</v>
      </c>
      <c r="N41" s="46">
        <f t="shared" si="3"/>
        <v>0</v>
      </c>
      <c r="O41" s="46">
        <f t="shared" si="3"/>
        <v>0</v>
      </c>
      <c r="P41" s="46">
        <f t="shared" si="3"/>
        <v>0</v>
      </c>
      <c r="Q41" s="46">
        <f t="shared" si="3"/>
        <v>2910</v>
      </c>
      <c r="R41" s="46">
        <f t="shared" si="3"/>
        <v>0</v>
      </c>
      <c r="S41" s="46">
        <f t="shared" si="3"/>
        <v>2760</v>
      </c>
      <c r="T41" s="46">
        <f t="shared" si="3"/>
        <v>0</v>
      </c>
      <c r="U41" s="46">
        <f t="shared" si="3"/>
        <v>610</v>
      </c>
      <c r="V41" s="46">
        <f t="shared" si="3"/>
        <v>435</v>
      </c>
      <c r="W41" s="46">
        <f t="shared" si="3"/>
        <v>970</v>
      </c>
      <c r="X41" s="46">
        <f t="shared" si="3"/>
        <v>0</v>
      </c>
      <c r="Y41" s="46">
        <f t="shared" si="3"/>
        <v>4424.29</v>
      </c>
      <c r="Z41" s="46">
        <f t="shared" si="3"/>
        <v>199.61500000000001</v>
      </c>
      <c r="AA41" s="46">
        <f t="shared" si="3"/>
        <v>2440</v>
      </c>
      <c r="AB41" s="46">
        <f t="shared" si="3"/>
        <v>0</v>
      </c>
      <c r="AC41" s="46">
        <f t="shared" si="3"/>
        <v>0</v>
      </c>
      <c r="AD41" s="46">
        <f t="shared" si="3"/>
        <v>0</v>
      </c>
      <c r="AE41" s="46">
        <f t="shared" si="3"/>
        <v>0</v>
      </c>
      <c r="AF41" s="46">
        <f t="shared" si="3"/>
        <v>0</v>
      </c>
      <c r="AG41" s="46">
        <f t="shared" si="3"/>
        <v>0</v>
      </c>
      <c r="AH41" s="46">
        <f t="shared" si="3"/>
        <v>0</v>
      </c>
      <c r="AI41" s="46">
        <f t="shared" si="3"/>
        <v>0</v>
      </c>
      <c r="AJ41" s="46">
        <f t="shared" si="3"/>
        <v>0</v>
      </c>
      <c r="AK41" s="46">
        <f t="shared" si="3"/>
        <v>0</v>
      </c>
      <c r="AL41" s="46">
        <f t="shared" si="3"/>
        <v>0</v>
      </c>
      <c r="AM41" s="46">
        <f t="shared" si="3"/>
        <v>0</v>
      </c>
      <c r="AN41" s="46">
        <f t="shared" si="3"/>
        <v>0</v>
      </c>
      <c r="AO41" s="46">
        <f>SUM(AO12,AO18,AO24:AO37)</f>
        <v>36797.019999999997</v>
      </c>
      <c r="AP41" s="46">
        <f>SUM(AP12,AP18,AP24:AP37)</f>
        <v>2699.0649999999996</v>
      </c>
      <c r="AQ41" s="46">
        <f t="shared" si="2"/>
        <v>39496.084999999999</v>
      </c>
    </row>
    <row r="42" spans="2:43" ht="50.25" customHeight="1" x14ac:dyDescent="0.55000000000000004">
      <c r="B42" s="33" t="s">
        <v>59</v>
      </c>
      <c r="C42" s="53"/>
      <c r="D42" s="53"/>
      <c r="E42" s="53"/>
      <c r="F42" s="40"/>
      <c r="G42" s="40"/>
      <c r="H42" s="40"/>
      <c r="I42" s="54"/>
      <c r="J42" s="40"/>
      <c r="K42" s="54"/>
      <c r="L42" s="40"/>
      <c r="M42" s="40"/>
      <c r="N42" s="40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4"/>
      <c r="AD42" s="55"/>
      <c r="AE42" s="40"/>
      <c r="AF42" s="55"/>
      <c r="AG42" s="40"/>
      <c r="AH42" s="55"/>
      <c r="AI42" s="55"/>
      <c r="AJ42" s="55"/>
      <c r="AK42" s="40"/>
      <c r="AL42" s="55"/>
      <c r="AM42" s="40"/>
      <c r="AN42" s="40"/>
      <c r="AO42" s="56"/>
      <c r="AP42" s="56"/>
      <c r="AQ42" s="57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8"/>
      <c r="K44" s="19"/>
      <c r="L44" s="19"/>
      <c r="M44" s="59"/>
      <c r="N44" s="60"/>
      <c r="O44" s="60"/>
      <c r="P44" s="19"/>
      <c r="R44" s="19"/>
      <c r="S44" s="61"/>
      <c r="T44" s="19"/>
      <c r="U44" s="61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2"/>
      <c r="G45" s="4"/>
      <c r="H45" s="19"/>
      <c r="I45" s="60"/>
      <c r="J45" s="60"/>
      <c r="K45" s="60"/>
      <c r="L45" s="60"/>
      <c r="M45" s="63"/>
      <c r="N45" s="63"/>
      <c r="O45" s="60"/>
      <c r="P45" s="19"/>
      <c r="R45" s="19"/>
      <c r="S45" s="61"/>
      <c r="T45" s="19"/>
      <c r="U45" s="61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4" t="s">
        <v>64</v>
      </c>
      <c r="C46" s="3"/>
      <c r="I46" s="60"/>
      <c r="J46" s="60"/>
      <c r="K46" s="60"/>
      <c r="L46" s="60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2020-05-25T15:36:36Z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