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<sst xmlns="http://schemas.openxmlformats.org/spreadsheetml/2006/main" count="367" uniqueCount="69">
  <si>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</si>
  <si>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</si>
  <si>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</si>
  <si>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</si>
  <si>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</si>
  <si>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</si>
  <si>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</si>
  <si>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</si>
  <si>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</si>
  <si>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</si>
  <si>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</si>
  <si>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</si>
  <si>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</si>
  <si>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</si>
  <si>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</si>
  <si>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</si>
  <si>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</si>
  <si>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</si>
  <si>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</si>
  <si>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</si>
  <si>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</si>
  <si>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</si>
  <si>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</si>
  <si>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</si>
  <si>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</si>
  <si>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</si>
  <si>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</si>
  <si>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</si>
  <si>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</si>
  <si>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</si>
  <si>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</si>
  <si>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</si>
  <si>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</si>
  <si>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</si>
  <si>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</si>
  <si>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</si>
  <si>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</si>
  <si>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</si>
  <si>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</si>
  <si>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</si>
  <si>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</si>
  <si>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</si>
  <si>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</si>
  <si>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</si>
  <si>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</si>
  <si>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</si>
  <si>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</si>
  <si>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</si>
  <si>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</si>
  <si>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</si>
  <si>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</si>
  <si>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</si>
  <si>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</si>
  <si>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</si>
  <si>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</si>
  <si>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</si>
  <si>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</si>
  <si>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</si>
  <si>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</si>
  <si>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</si>
  <si>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</si>
  <si>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</si>
  <si>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</si>
  <si>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</si>
  <si>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</si>
  <si>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Lucar</t>
  </si>
  <si>
    <t>SM</t>
  </si>
  <si>
    <t xml:space="preserve">        Fecha  : 24/11/2020</t>
  </si>
  <si>
    <t>Callao, 25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</si>
</sst>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G24" sqref="G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196</v>
      </c>
      <c r="F12" s="23">
        <v>1561</v>
      </c>
      <c r="G12" s="23">
        <v>5549.22</v>
      </c>
      <c r="H12" s="23">
        <v>10965.825000000001</v>
      </c>
      <c r="I12" s="23">
        <v>2548.5300000000002</v>
      </c>
      <c r="J12" s="23">
        <v>1007.84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2530</v>
      </c>
      <c r="R12" s="23">
        <v>0</v>
      </c>
      <c r="S12" s="23">
        <v>1520</v>
      </c>
      <c r="T12" s="23">
        <v>0</v>
      </c>
      <c r="U12" s="23">
        <v>315</v>
      </c>
      <c r="V12" s="23">
        <v>1025</v>
      </c>
      <c r="W12" s="23">
        <v>450</v>
      </c>
      <c r="X12" s="23">
        <v>0</v>
      </c>
      <c r="Y12" s="23">
        <v>708.08</v>
      </c>
      <c r="Z12" s="23">
        <v>0</v>
      </c>
      <c r="AA12" s="23">
        <v>2350.3850000000002</v>
      </c>
      <c r="AB12" s="23">
        <v>0</v>
      </c>
      <c r="AC12" s="23">
        <v>2978.6538461538462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19145.868846153848</v>
      </c>
      <c r="AP12" s="23">
        <f>SUMIF($C$11:$AN$11,"I.Mad",C12:AN12)</f>
        <v>14559.665000000001</v>
      </c>
      <c r="AQ12" s="23">
        <f>SUM(AO12:AP12)</f>
        <v>33705.533846153849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>
        <v>5</v>
      </c>
      <c r="F13" s="23">
        <v>46</v>
      </c>
      <c r="G13" s="23">
        <v>59</v>
      </c>
      <c r="H13" s="23">
        <v>239</v>
      </c>
      <c r="I13" s="23">
        <v>18</v>
      </c>
      <c r="J13" s="23">
        <v>19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37</v>
      </c>
      <c r="R13" s="23" t="s">
        <v>31</v>
      </c>
      <c r="S13" s="23">
        <v>27</v>
      </c>
      <c r="T13" s="23" t="s">
        <v>31</v>
      </c>
      <c r="U13" s="23">
        <v>7</v>
      </c>
      <c r="V13" s="23">
        <v>23</v>
      </c>
      <c r="W13" s="23">
        <v>9</v>
      </c>
      <c r="X13" s="23" t="s">
        <v>31</v>
      </c>
      <c r="Y13" s="23">
        <v>7</v>
      </c>
      <c r="Z13" s="23" t="s">
        <v>31</v>
      </c>
      <c r="AA13" s="23">
        <v>12</v>
      </c>
      <c r="AB13" s="23" t="s">
        <v>31</v>
      </c>
      <c r="AC13" s="23">
        <v>12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193</v>
      </c>
      <c r="AP13" s="23">
        <f>SUMIF($C$11:$AN$11,"I.Mad",C13:AN13)</f>
        <v>327</v>
      </c>
      <c r="AQ13" s="23">
        <f>SUM(AO13:AP13)</f>
        <v>520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66</v>
      </c>
      <c r="F14" s="23" t="s">
        <v>66</v>
      </c>
      <c r="G14" s="23">
        <v>2</v>
      </c>
      <c r="H14" s="23">
        <v>13</v>
      </c>
      <c r="I14" s="23">
        <v>7</v>
      </c>
      <c r="J14" s="23">
        <v>10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13</v>
      </c>
      <c r="R14" s="23" t="s">
        <v>31</v>
      </c>
      <c r="S14" s="23">
        <v>12</v>
      </c>
      <c r="T14" s="23" t="s">
        <v>31</v>
      </c>
      <c r="U14" s="23">
        <v>4</v>
      </c>
      <c r="V14" s="23">
        <v>9</v>
      </c>
      <c r="W14" s="23">
        <v>6</v>
      </c>
      <c r="X14" s="23" t="s">
        <v>31</v>
      </c>
      <c r="Y14" s="23">
        <v>2</v>
      </c>
      <c r="Z14" s="23" t="s">
        <v>31</v>
      </c>
      <c r="AA14" s="23">
        <v>6</v>
      </c>
      <c r="AB14" s="23" t="s">
        <v>31</v>
      </c>
      <c r="AC14" s="23">
        <v>6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58</v>
      </c>
      <c r="AP14" s="23">
        <f>SUMIF($C$11:$AN$11,"I.Mad",C14:AN14)</f>
        <v>32</v>
      </c>
      <c r="AQ14" s="23">
        <f>SUM(AO14:AP14)</f>
        <v>90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>
        <v>0</v>
      </c>
      <c r="I15" s="23">
        <v>0.56993690449633438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1.8240747905835586</v>
      </c>
      <c r="R15" s="23" t="s">
        <v>31</v>
      </c>
      <c r="S15" s="23">
        <v>3.9264955486457249</v>
      </c>
      <c r="T15" s="23" t="s">
        <v>31</v>
      </c>
      <c r="U15" s="23">
        <v>6.2729321203351898</v>
      </c>
      <c r="V15" s="23">
        <v>3.1799367538777035</v>
      </c>
      <c r="W15" s="23">
        <v>4.6528090766925265</v>
      </c>
      <c r="X15" s="23" t="s">
        <v>31</v>
      </c>
      <c r="Y15" s="23">
        <v>1.6608715930844589</v>
      </c>
      <c r="Z15" s="23" t="s">
        <v>31</v>
      </c>
      <c r="AA15" s="23">
        <v>7.5168812808799874</v>
      </c>
      <c r="AB15" s="23" t="s">
        <v>31</v>
      </c>
      <c r="AC15" s="23">
        <v>12.040397250418945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13.5</v>
      </c>
      <c r="H16" s="29">
        <v>13.5</v>
      </c>
      <c r="I16" s="29">
        <v>12.5</v>
      </c>
      <c r="J16" s="29">
        <v>14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</v>
      </c>
      <c r="R16" s="29" t="s">
        <v>31</v>
      </c>
      <c r="S16" s="29">
        <v>14</v>
      </c>
      <c r="T16" s="29" t="s">
        <v>31</v>
      </c>
      <c r="U16" s="29">
        <v>13</v>
      </c>
      <c r="V16" s="29">
        <v>13.5</v>
      </c>
      <c r="W16" s="29">
        <v>13</v>
      </c>
      <c r="X16" s="29" t="s">
        <v>31</v>
      </c>
      <c r="Y16" s="29">
        <v>14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18.684999999999999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18.684999999999999</v>
      </c>
      <c r="AP30" s="23">
        <f t="shared" si="1"/>
        <v>0</v>
      </c>
      <c r="AQ30" s="35">
        <f t="shared" si="2"/>
        <v>18.684999999999999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0.93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0.93</v>
      </c>
      <c r="AP40" s="23">
        <f t="shared" si="1"/>
        <v>0</v>
      </c>
      <c r="AQ40" s="35">
        <f t="shared" si="2"/>
        <v>0.93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196</v>
      </c>
      <c r="F41" s="35">
        <f t="shared" si="3"/>
        <v>1561</v>
      </c>
      <c r="G41" s="35">
        <f t="shared" si="3"/>
        <v>5549.22</v>
      </c>
      <c r="H41" s="35">
        <f t="shared" si="3"/>
        <v>10965.825000000001</v>
      </c>
      <c r="I41" s="35">
        <f t="shared" si="3"/>
        <v>2548.5300000000002</v>
      </c>
      <c r="J41" s="35">
        <f t="shared" si="3"/>
        <v>1007.84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2530</v>
      </c>
      <c r="R41" s="35">
        <f t="shared" si="3"/>
        <v>0</v>
      </c>
      <c r="S41" s="35">
        <f t="shared" si="3"/>
        <v>1520</v>
      </c>
      <c r="T41" s="35">
        <f t="shared" si="3"/>
        <v>0</v>
      </c>
      <c r="U41" s="35">
        <f t="shared" si="3"/>
        <v>315</v>
      </c>
      <c r="V41" s="35">
        <f t="shared" si="3"/>
        <v>1025</v>
      </c>
      <c r="W41" s="35">
        <f t="shared" si="3"/>
        <v>450</v>
      </c>
      <c r="X41" s="35">
        <f t="shared" si="3"/>
        <v>0</v>
      </c>
      <c r="Y41" s="35">
        <f t="shared" si="3"/>
        <v>708.08</v>
      </c>
      <c r="Z41" s="35">
        <f t="shared" si="3"/>
        <v>0</v>
      </c>
      <c r="AA41" s="35">
        <f t="shared" si="3"/>
        <v>2370</v>
      </c>
      <c r="AB41" s="35">
        <f t="shared" si="3"/>
        <v>0</v>
      </c>
      <c r="AC41" s="35">
        <f t="shared" si="3"/>
        <v>2978.6538461538462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19164.553846153849</v>
      </c>
      <c r="AP41" s="35">
        <f>SUM(AP12,AP18,AP24:AP37)</f>
        <v>14559.665000000001</v>
      </c>
      <c r="AQ41" s="35">
        <f t="shared" si="2"/>
        <v>33724.218846153846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2020-11-25T20:10:13Z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