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Q24" i="1" s="1"/>
  <c r="AP20" i="1"/>
  <c r="AO20" i="1"/>
  <c r="AQ20" i="1" s="1"/>
  <c r="AP19" i="1"/>
  <c r="AO19" i="1"/>
  <c r="AQ19" i="1" s="1"/>
  <c r="AP18" i="1"/>
  <c r="AO18" i="1"/>
  <c r="AP14" i="1"/>
  <c r="AO14" i="1"/>
  <c r="AP13" i="1"/>
  <c r="AO13" i="1"/>
  <c r="AP12" i="1"/>
  <c r="AO12" i="1"/>
  <c r="AQ18" i="1" l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<sst xmlns="http://schemas.openxmlformats.org/spreadsheetml/2006/main" count="391" uniqueCount="69">
  <si>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</si>
  <si>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</si>
  <si>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</si>
  <si>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</si>
  <si>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</si>
  <si>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</si>
  <si>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</si>
  <si>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</si>
  <si>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</si>
  <si>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</si>
  <si>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</si>
  <si>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</si>
  <si>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</si>
  <si>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</si>
  <si>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</si>
  <si>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</si>
  <si>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</si>
  <si>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</si>
  <si>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</si>
  <si>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</si>
  <si>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</si>
  <si>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</si>
  <si>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</si>
  <si>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</si>
  <si>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</si>
  <si>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</si>
  <si>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</si>
  <si>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</si>
  <si>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</si>
  <si>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</si>
  <si>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</si>
  <si>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</si>
  <si>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</si>
  <si>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</si>
  <si>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</si>
  <si>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</si>
  <si>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</si>
  <si>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</si>
  <si>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</si>
  <si>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</si>
  <si>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</si>
  <si>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</si>
  <si>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</si>
  <si>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</si>
  <si>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</si>
  <si>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</si>
  <si>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</si>
  <si>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</si>
  <si>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</si>
  <si>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</si>
  <si>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</si>
  <si>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</si>
  <si>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</si>
  <si>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</si>
  <si>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</si>
  <si>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</si>
  <si>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</si>
  <si>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</si>
  <si>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</si>
  <si>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</si>
  <si>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</si>
  <si>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</si>
  <si>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</si>
  <si>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</si>
  <si>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</si>
  <si>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</si>
  <si>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S/M</t>
  </si>
  <si>
    <t xml:space="preserve">        Fecha  :25/05/2020</t>
  </si>
  <si>
    <t>Callao, 26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</si>
</sst>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25" fillId="0" borderId="0"/>
    <xf numFmtId="0" fontId="26" fillId="0" borderId="0"/>
    <xf numFmtId="167" fontId="26" fillId="0" borderId="0" applyFont="0" applyFill="0" applyBorder="0" applyAlignment="0" applyProtection="0"/>
    <xf numFmtId="0" fontId="2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20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22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/>
    <xf numFmtId="0" fontId="16" fillId="0" borderId="0" xfId="0" applyFont="1"/>
    <xf numFmtId="0" fontId="14" fillId="0" borderId="4" xfId="0" applyFont="1" applyBorder="1"/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5" fontId="3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4" fillId="3" borderId="9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4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11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23" zoomScaleNormal="23" workbookViewId="0">
      <selection activeCell="AA17" sqref="AA1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69" t="s">
        <v>13</v>
      </c>
      <c r="L10" s="69"/>
      <c r="M10" s="69" t="s">
        <v>14</v>
      </c>
      <c r="N10" s="69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1" t="s">
        <v>20</v>
      </c>
      <c r="Z10" s="71"/>
      <c r="AA10" s="71" t="s">
        <v>21</v>
      </c>
      <c r="AB10" s="71"/>
      <c r="AC10" s="71" t="s">
        <v>22</v>
      </c>
      <c r="AD10" s="71"/>
      <c r="AE10" s="69" t="s">
        <v>23</v>
      </c>
      <c r="AF10" s="69"/>
      <c r="AG10" s="69" t="s">
        <v>24</v>
      </c>
      <c r="AH10" s="69"/>
      <c r="AI10" s="69" t="s">
        <v>25</v>
      </c>
      <c r="AJ10" s="69"/>
      <c r="AK10" s="69" t="s">
        <v>26</v>
      </c>
      <c r="AL10" s="69"/>
      <c r="AM10" s="69" t="s">
        <v>27</v>
      </c>
      <c r="AN10" s="69"/>
      <c r="AO10" s="70" t="s">
        <v>28</v>
      </c>
      <c r="AP10" s="70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10474.795000000002</v>
      </c>
      <c r="H12" s="34">
        <v>296.28499999999997</v>
      </c>
      <c r="I12" s="34">
        <v>13757.55</v>
      </c>
      <c r="J12" s="34">
        <v>2506.0700000000002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1860</v>
      </c>
      <c r="R12" s="34">
        <v>0</v>
      </c>
      <c r="S12" s="34">
        <v>2510</v>
      </c>
      <c r="T12" s="34">
        <v>0</v>
      </c>
      <c r="U12" s="34">
        <v>1090</v>
      </c>
      <c r="V12" s="34">
        <v>735</v>
      </c>
      <c r="W12" s="34">
        <v>0</v>
      </c>
      <c r="X12" s="34">
        <v>0</v>
      </c>
      <c r="Y12" s="34">
        <v>3373.1350000000002</v>
      </c>
      <c r="Z12" s="34">
        <v>118.37</v>
      </c>
      <c r="AA12" s="34">
        <v>750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33815.480000000003</v>
      </c>
      <c r="AP12" s="34">
        <f>SUMIF($C$11:$AN$11,"I.Mad",C12:AN12)</f>
        <v>3655.7249999999999</v>
      </c>
      <c r="AQ12" s="34">
        <f>SUM(AO12:AP12)</f>
        <v>37471.205000000002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>
        <v>41</v>
      </c>
      <c r="H13" s="34">
        <v>3</v>
      </c>
      <c r="I13" s="34">
        <v>56</v>
      </c>
      <c r="J13" s="34">
        <v>29</v>
      </c>
      <c r="K13" s="34" t="s">
        <v>34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>
        <v>8</v>
      </c>
      <c r="R13" s="34" t="s">
        <v>34</v>
      </c>
      <c r="S13" s="34">
        <v>7</v>
      </c>
      <c r="T13" s="34" t="s">
        <v>34</v>
      </c>
      <c r="U13" s="34">
        <v>4</v>
      </c>
      <c r="V13" s="34">
        <v>8</v>
      </c>
      <c r="W13" s="34" t="s">
        <v>34</v>
      </c>
      <c r="X13" s="34" t="s">
        <v>34</v>
      </c>
      <c r="Y13" s="34">
        <v>19</v>
      </c>
      <c r="Z13" s="34">
        <v>2</v>
      </c>
      <c r="AA13" s="34">
        <v>8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143</v>
      </c>
      <c r="AP13" s="34">
        <f>SUMIF($C$11:$AN$11,"I.Mad",C13:AN13)</f>
        <v>42</v>
      </c>
      <c r="AQ13" s="34">
        <f>SUM(AO13:AP13)</f>
        <v>185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>
        <v>4</v>
      </c>
      <c r="H14" s="34" t="s">
        <v>66</v>
      </c>
      <c r="I14" s="34">
        <v>6</v>
      </c>
      <c r="J14" s="34">
        <v>6</v>
      </c>
      <c r="K14" s="34" t="s">
        <v>34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>
        <v>3</v>
      </c>
      <c r="R14" s="34" t="s">
        <v>34</v>
      </c>
      <c r="S14" s="34" t="s">
        <v>66</v>
      </c>
      <c r="T14" s="34" t="s">
        <v>34</v>
      </c>
      <c r="U14" s="34">
        <v>1</v>
      </c>
      <c r="V14" s="34">
        <v>4</v>
      </c>
      <c r="W14" s="34" t="s">
        <v>34</v>
      </c>
      <c r="X14" s="34" t="s">
        <v>34</v>
      </c>
      <c r="Y14" s="34" t="s">
        <v>66</v>
      </c>
      <c r="Z14" s="34" t="s">
        <v>66</v>
      </c>
      <c r="AA14" s="34">
        <v>1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15</v>
      </c>
      <c r="AP14" s="34">
        <f>SUMIF($C$11:$AN$11,"I.Mad",C14:AN14)</f>
        <v>10</v>
      </c>
      <c r="AQ14" s="34">
        <f>SUM(AO14:AP14)</f>
        <v>25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>
        <v>2.5207479855780806</v>
      </c>
      <c r="H15" s="34" t="s">
        <v>34</v>
      </c>
      <c r="I15" s="34">
        <v>16.8090980125987</v>
      </c>
      <c r="J15" s="34">
        <v>6.2244873194898682</v>
      </c>
      <c r="K15" s="34" t="s">
        <v>34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>
        <v>27.596952032077134</v>
      </c>
      <c r="R15" s="34" t="s">
        <v>34</v>
      </c>
      <c r="S15" s="34" t="s">
        <v>34</v>
      </c>
      <c r="T15" s="34" t="s">
        <v>34</v>
      </c>
      <c r="U15" s="34" t="s">
        <v>34</v>
      </c>
      <c r="V15" s="34" t="s">
        <v>34</v>
      </c>
      <c r="W15" s="34" t="s">
        <v>34</v>
      </c>
      <c r="X15" s="34" t="s">
        <v>34</v>
      </c>
      <c r="Y15" s="34" t="s">
        <v>34</v>
      </c>
      <c r="Z15" s="34" t="s">
        <v>34</v>
      </c>
      <c r="AA15" s="34">
        <v>92.079207920792072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>
        <v>13</v>
      </c>
      <c r="H16" s="40" t="s">
        <v>34</v>
      </c>
      <c r="I16" s="40">
        <v>12.5</v>
      </c>
      <c r="J16" s="40">
        <v>12.5</v>
      </c>
      <c r="K16" s="40" t="s">
        <v>34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>
        <v>12.5</v>
      </c>
      <c r="R16" s="40" t="s">
        <v>34</v>
      </c>
      <c r="S16" s="40" t="s">
        <v>34</v>
      </c>
      <c r="T16" s="40" t="s">
        <v>34</v>
      </c>
      <c r="U16" s="40" t="s">
        <v>34</v>
      </c>
      <c r="V16" s="40" t="s">
        <v>34</v>
      </c>
      <c r="W16" s="40" t="s">
        <v>34</v>
      </c>
      <c r="X16" s="40" t="s">
        <v>34</v>
      </c>
      <c r="Y16" s="40" t="s">
        <v>34</v>
      </c>
      <c r="Z16" s="40" t="s">
        <v>34</v>
      </c>
      <c r="AA16" s="40">
        <v>8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55000000000000004">
      <c r="B17" s="41" t="s">
        <v>38</v>
      </c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0" t="s">
        <v>34</v>
      </c>
      <c r="V17" s="40" t="s">
        <v>34</v>
      </c>
      <c r="W17" s="43"/>
      <c r="X17" s="43"/>
      <c r="Y17" s="43"/>
      <c r="Z17" s="43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34</v>
      </c>
      <c r="AO17" s="43"/>
      <c r="AP17" s="43"/>
      <c r="AQ17" s="45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6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/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8"/>
      <c r="G23" s="48"/>
      <c r="H23" s="48"/>
      <c r="I23" s="8"/>
      <c r="J23" s="49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3"/>
      <c r="AN23" s="43"/>
      <c r="AO23" s="43"/>
      <c r="AP23" s="43"/>
      <c r="AQ23" s="45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6"/>
      <c r="K24" s="50"/>
      <c r="L24" s="46"/>
      <c r="M24" s="46"/>
      <c r="N24" s="46"/>
      <c r="O24" s="46"/>
      <c r="P24" s="46"/>
      <c r="Q24" s="46"/>
      <c r="R24" s="50"/>
      <c r="S24" s="50"/>
      <c r="T24" s="50"/>
      <c r="U24" s="50"/>
      <c r="V24" s="50"/>
      <c r="W24" s="50"/>
      <c r="X24" s="50"/>
      <c r="Y24" s="46"/>
      <c r="Z24" s="46"/>
      <c r="AA24" s="50"/>
      <c r="AB24" s="46"/>
      <c r="AC24" s="46"/>
      <c r="AD24" s="46"/>
      <c r="AE24" s="46"/>
      <c r="AF24" s="50"/>
      <c r="AG24" s="46"/>
      <c r="AH24" s="46"/>
      <c r="AI24" s="50"/>
      <c r="AJ24" s="46"/>
      <c r="AK24" s="50"/>
      <c r="AL24" s="46"/>
      <c r="AM24" s="50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1" t="s">
        <v>43</v>
      </c>
      <c r="C25" s="46"/>
      <c r="D25" s="50"/>
      <c r="E25" s="46"/>
      <c r="F25" s="52"/>
      <c r="G25" s="46"/>
      <c r="H25" s="46"/>
      <c r="I25" s="50"/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0</v>
      </c>
      <c r="AP25" s="34">
        <f t="shared" si="1"/>
        <v>0</v>
      </c>
      <c r="AQ25" s="46">
        <f t="shared" si="2"/>
        <v>0</v>
      </c>
      <c r="AT25" s="38"/>
      <c r="AU25" s="38"/>
      <c r="AV25" s="38"/>
    </row>
    <row r="26" spans="2:48" ht="50.25" customHeight="1" x14ac:dyDescent="0.55000000000000004">
      <c r="B26" s="51" t="s">
        <v>44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51" t="s">
        <v>45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51" t="s">
        <v>46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6"/>
      <c r="D29" s="46"/>
      <c r="E29" s="46"/>
      <c r="F29" s="46"/>
      <c r="G29" s="46"/>
      <c r="H29" s="50"/>
      <c r="I29" s="46"/>
      <c r="J29" s="46"/>
      <c r="K29" s="50"/>
      <c r="L29" s="46"/>
      <c r="M29" s="46"/>
      <c r="N29" s="50"/>
      <c r="O29" s="46"/>
      <c r="P29" s="46"/>
      <c r="Q29" s="50"/>
      <c r="R29" s="46"/>
      <c r="S29" s="46"/>
      <c r="T29" s="50"/>
      <c r="U29" s="46"/>
      <c r="V29" s="46"/>
      <c r="W29" s="50"/>
      <c r="X29" s="46"/>
      <c r="Y29" s="46"/>
      <c r="Z29" s="50"/>
      <c r="AA29" s="46"/>
      <c r="AB29" s="46"/>
      <c r="AC29" s="50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51" t="s">
        <v>47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0</v>
      </c>
      <c r="AP30" s="34">
        <f t="shared" si="1"/>
        <v>0</v>
      </c>
      <c r="AQ30" s="46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50</v>
      </c>
      <c r="C33" s="52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52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55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51" t="s">
        <v>58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0</v>
      </c>
      <c r="G41" s="46">
        <f t="shared" si="3"/>
        <v>10474.795000000002</v>
      </c>
      <c r="H41" s="46">
        <f t="shared" si="3"/>
        <v>296.28499999999997</v>
      </c>
      <c r="I41" s="46">
        <f t="shared" si="3"/>
        <v>13757.55</v>
      </c>
      <c r="J41" s="46">
        <f t="shared" si="3"/>
        <v>2506.0700000000002</v>
      </c>
      <c r="K41" s="46">
        <f t="shared" si="3"/>
        <v>0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1860</v>
      </c>
      <c r="R41" s="46">
        <f t="shared" si="3"/>
        <v>0</v>
      </c>
      <c r="S41" s="46">
        <f t="shared" si="3"/>
        <v>2510</v>
      </c>
      <c r="T41" s="46">
        <f t="shared" si="3"/>
        <v>0</v>
      </c>
      <c r="U41" s="46">
        <f t="shared" si="3"/>
        <v>1090</v>
      </c>
      <c r="V41" s="46">
        <f t="shared" si="3"/>
        <v>735</v>
      </c>
      <c r="W41" s="46">
        <f t="shared" si="3"/>
        <v>0</v>
      </c>
      <c r="X41" s="46">
        <f t="shared" si="3"/>
        <v>0</v>
      </c>
      <c r="Y41" s="46">
        <f t="shared" si="3"/>
        <v>3373.1350000000002</v>
      </c>
      <c r="Z41" s="46">
        <f t="shared" si="3"/>
        <v>118.37</v>
      </c>
      <c r="AA41" s="46">
        <f t="shared" si="3"/>
        <v>750</v>
      </c>
      <c r="AB41" s="46">
        <f t="shared" si="3"/>
        <v>0</v>
      </c>
      <c r="AC41" s="46">
        <f t="shared" si="3"/>
        <v>0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0</v>
      </c>
      <c r="AN41" s="46">
        <f t="shared" si="3"/>
        <v>0</v>
      </c>
      <c r="AO41" s="46">
        <f>SUM(AO12,AO18,AO24:AO37)</f>
        <v>33815.480000000003</v>
      </c>
      <c r="AP41" s="46">
        <f>SUM(AP12,AP18,AP24:AP37)</f>
        <v>3655.7249999999999</v>
      </c>
      <c r="AQ41" s="46">
        <f t="shared" si="2"/>
        <v>37471.205000000002</v>
      </c>
    </row>
    <row r="42" spans="2:43" ht="50.25" customHeight="1" x14ac:dyDescent="0.55000000000000004">
      <c r="B42" s="33" t="s">
        <v>59</v>
      </c>
      <c r="C42" s="53"/>
      <c r="D42" s="53"/>
      <c r="E42" s="53"/>
      <c r="F42" s="40"/>
      <c r="G42" s="40"/>
      <c r="H42" s="40"/>
      <c r="I42" s="54"/>
      <c r="J42" s="40"/>
      <c r="K42" s="54"/>
      <c r="L42" s="40"/>
      <c r="M42" s="40"/>
      <c r="N42" s="40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/>
      <c r="AN42" s="40"/>
      <c r="AO42" s="56"/>
      <c r="AP42" s="56"/>
      <c r="AQ42" s="57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8"/>
      <c r="K44" s="19"/>
      <c r="L44" s="19"/>
      <c r="M44" s="59"/>
      <c r="N44" s="60"/>
      <c r="O44" s="60"/>
      <c r="P44" s="19"/>
      <c r="R44" s="19"/>
      <c r="S44" s="61"/>
      <c r="T44" s="19"/>
      <c r="U44" s="61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2"/>
      <c r="G45" s="4"/>
      <c r="H45" s="19"/>
      <c r="I45" s="60"/>
      <c r="J45" s="60"/>
      <c r="K45" s="60"/>
      <c r="L45" s="60"/>
      <c r="M45" s="63"/>
      <c r="N45" s="63"/>
      <c r="O45" s="60"/>
      <c r="P45" s="19"/>
      <c r="R45" s="19"/>
      <c r="S45" s="61"/>
      <c r="T45" s="19"/>
      <c r="U45" s="61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4" t="s">
        <v>64</v>
      </c>
      <c r="C46" s="3"/>
      <c r="I46" s="60"/>
      <c r="J46" s="60"/>
      <c r="K46" s="60"/>
      <c r="L46" s="60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2020-05-26T15:16:22Z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