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8" i="1" l="1"/>
  <c r="AO19" i="1"/>
  <c r="AO20" i="1"/>
  <c r="G41" i="1" l="1"/>
  <c r="H41" i="1"/>
  <c r="I41" i="1"/>
  <c r="J41" i="1"/>
  <c r="K41" i="1"/>
  <c r="AO12" i="1" l="1"/>
  <c r="AP12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<sst xmlns="http://schemas.openxmlformats.org/spreadsheetml/2006/main" count="355" uniqueCount="69">
  <si>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</si>
  <si>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</si>
  <si>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</si>
  <si>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</si>
  <si>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</si>
  <si>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</si>
  <si>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</si>
  <si>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</si>
  <si>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</si>
  <si>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</si>
  <si>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</si>
  <si>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</si>
  <si>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</si>
  <si>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</si>
  <si>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</si>
  <si>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</si>
  <si>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</si>
  <si>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</si>
  <si>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</si>
  <si>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</si>
  <si>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</si>
  <si>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</si>
  <si>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</si>
  <si>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</si>
  <si>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</si>
  <si>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</si>
  <si>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</si>
  <si>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</si>
  <si>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</si>
  <si>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</si>
  <si>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</si>
  <si>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</si>
  <si>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</si>
  <si>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</si>
  <si>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</si>
  <si>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</si>
  <si>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</si>
  <si>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</si>
  <si>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</si>
  <si>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</si>
  <si>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</si>
  <si>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</si>
  <si>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</si>
  <si>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</si>
  <si>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</si>
  <si>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</si>
  <si>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</si>
  <si>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</si>
  <si>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</si>
  <si>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</si>
  <si>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</si>
  <si>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</si>
  <si>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</si>
  <si>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</si>
  <si>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</si>
  <si>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</si>
  <si>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</si>
  <si>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</si>
  <si>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</si>
  <si>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</si>
  <si>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</si>
  <si>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</si>
  <si>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</si>
  <si>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</si>
  <si>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</si>
  <si>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</si>
  <si>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</si>
  <si>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:26/06/2020</t>
  </si>
  <si>
    <t>Callao, 27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</si>
</sst>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B4" zoomScale="23" zoomScaleNormal="23" workbookViewId="0">
      <selection activeCell="G32" sqref="G3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6.28515625" style="1" customWidth="1"/>
    <col min="22" max="22" width="3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67</v>
      </c>
      <c r="AP8" s="75"/>
      <c r="AQ8" s="75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66</v>
      </c>
      <c r="J10" s="72"/>
      <c r="K10" s="70" t="s">
        <v>12</v>
      </c>
      <c r="L10" s="70"/>
      <c r="M10" s="70" t="s">
        <v>13</v>
      </c>
      <c r="N10" s="70"/>
      <c r="O10" s="72" t="s">
        <v>14</v>
      </c>
      <c r="P10" s="72"/>
      <c r="Q10" s="72" t="s">
        <v>15</v>
      </c>
      <c r="R10" s="72"/>
      <c r="S10" s="72" t="s">
        <v>16</v>
      </c>
      <c r="T10" s="72"/>
      <c r="U10" s="72" t="s">
        <v>17</v>
      </c>
      <c r="V10" s="72"/>
      <c r="W10" s="72" t="s">
        <v>18</v>
      </c>
      <c r="X10" s="72"/>
      <c r="Y10" s="72" t="s">
        <v>65</v>
      </c>
      <c r="Z10" s="72"/>
      <c r="AA10" s="72" t="s">
        <v>19</v>
      </c>
      <c r="AB10" s="72"/>
      <c r="AC10" s="72" t="s">
        <v>20</v>
      </c>
      <c r="AD10" s="72"/>
      <c r="AE10" s="70" t="s">
        <v>21</v>
      </c>
      <c r="AF10" s="70"/>
      <c r="AG10" s="70" t="s">
        <v>22</v>
      </c>
      <c r="AH10" s="70"/>
      <c r="AI10" s="70" t="s">
        <v>23</v>
      </c>
      <c r="AJ10" s="70"/>
      <c r="AK10" s="70" t="s">
        <v>24</v>
      </c>
      <c r="AL10" s="70"/>
      <c r="AM10" s="70" t="s">
        <v>25</v>
      </c>
      <c r="AN10" s="70"/>
      <c r="AO10" s="71" t="s">
        <v>26</v>
      </c>
      <c r="AP10" s="71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606.4</v>
      </c>
      <c r="F12" s="23">
        <v>1792.875</v>
      </c>
      <c r="G12" s="23">
        <v>9199.8649999999998</v>
      </c>
      <c r="H12" s="23">
        <v>4029.9450000000002</v>
      </c>
      <c r="I12" s="23">
        <v>5574.61</v>
      </c>
      <c r="J12" s="23">
        <v>6704.81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1145</v>
      </c>
      <c r="R12" s="23">
        <v>0</v>
      </c>
      <c r="S12" s="23">
        <v>2265</v>
      </c>
      <c r="T12" s="23">
        <v>45</v>
      </c>
      <c r="U12" s="23">
        <v>1783.31</v>
      </c>
      <c r="V12" s="23">
        <v>361.39</v>
      </c>
      <c r="W12" s="23">
        <v>6060</v>
      </c>
      <c r="X12" s="23">
        <v>0</v>
      </c>
      <c r="Y12" s="23">
        <v>8104.2650000000003</v>
      </c>
      <c r="Z12" s="23">
        <v>491.755</v>
      </c>
      <c r="AA12" s="23">
        <v>2507</v>
      </c>
      <c r="AB12" s="23">
        <v>0</v>
      </c>
      <c r="AC12" s="23">
        <v>950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38195.450000000004</v>
      </c>
      <c r="AP12" s="23">
        <f>SUMIF($C$11:$AN$11,"I.Mad",C12:AN12)</f>
        <v>13425.775</v>
      </c>
      <c r="AQ12" s="23">
        <f>SUM(AO12:AP12)</f>
        <v>51621.225000000006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3</v>
      </c>
      <c r="F13" s="23">
        <v>28</v>
      </c>
      <c r="G13" s="23">
        <v>37</v>
      </c>
      <c r="H13" s="23">
        <v>63</v>
      </c>
      <c r="I13" s="23">
        <v>20</v>
      </c>
      <c r="J13" s="23">
        <v>99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13</v>
      </c>
      <c r="R13" s="23" t="s">
        <v>32</v>
      </c>
      <c r="S13" s="23">
        <v>17</v>
      </c>
      <c r="T13" s="23">
        <v>1</v>
      </c>
      <c r="U13" s="23">
        <v>9</v>
      </c>
      <c r="V13" s="23">
        <v>8</v>
      </c>
      <c r="W13" s="23">
        <v>24</v>
      </c>
      <c r="X13" s="23" t="s">
        <v>32</v>
      </c>
      <c r="Y13" s="23">
        <v>33</v>
      </c>
      <c r="Z13" s="23">
        <v>5</v>
      </c>
      <c r="AA13" s="23">
        <v>8</v>
      </c>
      <c r="AB13" s="23" t="s">
        <v>32</v>
      </c>
      <c r="AC13" s="23">
        <v>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166</v>
      </c>
      <c r="AP13" s="23">
        <f>SUMIF($C$11:$AN$11,"I.Mad",C13:AN13)</f>
        <v>204</v>
      </c>
      <c r="AQ13" s="23">
        <f>SUM(AO13:AP13)</f>
        <v>370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3</v>
      </c>
      <c r="F14" s="23">
        <v>16</v>
      </c>
      <c r="G14" s="23">
        <v>28</v>
      </c>
      <c r="H14" s="23">
        <v>27</v>
      </c>
      <c r="I14" s="23">
        <v>2</v>
      </c>
      <c r="J14" s="23">
        <v>3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4</v>
      </c>
      <c r="R14" s="23" t="s">
        <v>32</v>
      </c>
      <c r="S14" s="23">
        <v>5</v>
      </c>
      <c r="T14" s="23">
        <v>1</v>
      </c>
      <c r="U14" s="23">
        <v>9</v>
      </c>
      <c r="V14" s="23">
        <v>8</v>
      </c>
      <c r="W14" s="23">
        <v>5</v>
      </c>
      <c r="X14" s="23" t="s">
        <v>32</v>
      </c>
      <c r="Y14" s="23">
        <v>33</v>
      </c>
      <c r="Z14" s="23">
        <v>5</v>
      </c>
      <c r="AA14" s="23">
        <v>1</v>
      </c>
      <c r="AB14" s="23" t="s">
        <v>32</v>
      </c>
      <c r="AC14" s="23">
        <v>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92</v>
      </c>
      <c r="AP14" s="23">
        <f>SUMIF($C$11:$AN$11,"I.Mad",C14:AN14)</f>
        <v>60</v>
      </c>
      <c r="AQ14" s="23">
        <f>SUM(AO14:AP14)</f>
        <v>152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2.6768637000000002</v>
      </c>
      <c r="F15" s="23">
        <v>1.8811382000000001</v>
      </c>
      <c r="G15" s="23">
        <v>1.547525</v>
      </c>
      <c r="H15" s="23">
        <v>0.20143530000000001</v>
      </c>
      <c r="I15" s="23">
        <v>42.777887290622687</v>
      </c>
      <c r="J15" s="23">
        <v>10.355419295194363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34.686623137067109</v>
      </c>
      <c r="R15" s="23" t="s">
        <v>32</v>
      </c>
      <c r="S15" s="23">
        <v>27.499998239322295</v>
      </c>
      <c r="T15" s="23">
        <v>21.5311004784689</v>
      </c>
      <c r="U15" s="23">
        <v>17.174991800000001</v>
      </c>
      <c r="V15" s="23">
        <v>24.243929099999999</v>
      </c>
      <c r="W15" s="23">
        <v>20.417724394742056</v>
      </c>
      <c r="X15" s="23" t="s">
        <v>32</v>
      </c>
      <c r="Y15" s="23">
        <v>25.7537217</v>
      </c>
      <c r="Z15" s="23">
        <v>27.319318299999999</v>
      </c>
      <c r="AA15" s="23">
        <v>22.424242424242422</v>
      </c>
      <c r="AB15" s="23" t="s">
        <v>32</v>
      </c>
      <c r="AC15" s="23">
        <v>18.1311097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13</v>
      </c>
      <c r="F16" s="29">
        <v>12.5</v>
      </c>
      <c r="G16" s="29">
        <v>13.5</v>
      </c>
      <c r="H16" s="29">
        <v>13</v>
      </c>
      <c r="I16" s="29">
        <v>13</v>
      </c>
      <c r="J16" s="29">
        <v>13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11.5</v>
      </c>
      <c r="R16" s="29" t="s">
        <v>32</v>
      </c>
      <c r="S16" s="29">
        <v>13.5</v>
      </c>
      <c r="T16" s="23">
        <v>13.5</v>
      </c>
      <c r="U16" s="29">
        <v>12.5</v>
      </c>
      <c r="V16" s="29">
        <v>12.5</v>
      </c>
      <c r="W16" s="29">
        <v>12</v>
      </c>
      <c r="X16" s="29" t="s">
        <v>32</v>
      </c>
      <c r="Y16" s="29">
        <v>12</v>
      </c>
      <c r="Z16" s="29">
        <v>12</v>
      </c>
      <c r="AA16" s="29">
        <v>12</v>
      </c>
      <c r="AB16" s="29" t="s">
        <v>32</v>
      </c>
      <c r="AC16" s="29">
        <v>12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>
        <v>1.57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1.57</v>
      </c>
      <c r="AP25" s="23">
        <f t="shared" si="1"/>
        <v>0</v>
      </c>
      <c r="AQ25" s="35">
        <f t="shared" si="2"/>
        <v>1.57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606.4</v>
      </c>
      <c r="F41" s="35">
        <f t="shared" si="3"/>
        <v>1792.875</v>
      </c>
      <c r="G41" s="35">
        <f t="shared" si="3"/>
        <v>9199.8649999999998</v>
      </c>
      <c r="H41" s="35">
        <f t="shared" si="3"/>
        <v>4029.9450000000002</v>
      </c>
      <c r="I41" s="35">
        <f t="shared" si="3"/>
        <v>5576.1799999999994</v>
      </c>
      <c r="J41" s="35">
        <f t="shared" si="3"/>
        <v>6704.81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1145</v>
      </c>
      <c r="R41" s="35">
        <f t="shared" si="3"/>
        <v>0</v>
      </c>
      <c r="S41" s="35">
        <f t="shared" si="3"/>
        <v>2265</v>
      </c>
      <c r="T41" s="35">
        <f t="shared" si="3"/>
        <v>45</v>
      </c>
      <c r="U41" s="35">
        <f t="shared" si="3"/>
        <v>1783.31</v>
      </c>
      <c r="V41" s="35">
        <f t="shared" si="3"/>
        <v>361.39</v>
      </c>
      <c r="W41" s="35">
        <f t="shared" si="3"/>
        <v>6060</v>
      </c>
      <c r="X41" s="35">
        <f t="shared" si="3"/>
        <v>0</v>
      </c>
      <c r="Y41" s="35">
        <f t="shared" si="3"/>
        <v>8104.2650000000003</v>
      </c>
      <c r="Z41" s="35">
        <f t="shared" si="3"/>
        <v>491.755</v>
      </c>
      <c r="AA41" s="35">
        <f t="shared" si="3"/>
        <v>2507</v>
      </c>
      <c r="AB41" s="35">
        <f t="shared" si="3"/>
        <v>0</v>
      </c>
      <c r="AC41" s="35">
        <f t="shared" si="3"/>
        <v>950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38197.020000000004</v>
      </c>
      <c r="AP41" s="35">
        <f>SUM(AP12,AP18,AP24:AP37)</f>
        <v>13425.775</v>
      </c>
      <c r="AQ41" s="35">
        <f t="shared" si="2"/>
        <v>51622.795000000006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/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2020-06-29T14:17:44Z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