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<sst xmlns="http://schemas.openxmlformats.org/spreadsheetml/2006/main" count="365" uniqueCount="68">
  <si>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</si>
  <si>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</si>
  <si>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</si>
  <si>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</si>
  <si>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</si>
  <si>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</si>
  <si>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</si>
  <si>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</si>
  <si>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</si>
  <si>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</si>
  <si>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</si>
  <si>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</si>
  <si>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</si>
  <si>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</si>
  <si>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</si>
  <si>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</si>
  <si>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</si>
  <si>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</si>
  <si>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</si>
  <si>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</si>
  <si>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</si>
  <si>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</si>
  <si>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</si>
  <si>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</si>
  <si>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</si>
  <si>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</si>
  <si>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</si>
  <si>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</si>
  <si>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</si>
  <si>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</si>
  <si>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</si>
  <si>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</si>
  <si>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</si>
  <si>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</si>
  <si>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</si>
  <si>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</si>
  <si>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</si>
  <si>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</si>
  <si>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</si>
  <si>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</si>
  <si>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</si>
  <si>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</si>
  <si>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</si>
  <si>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</si>
  <si>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</si>
  <si>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</si>
  <si>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</si>
  <si>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</si>
  <si>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</si>
  <si>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</si>
  <si>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</si>
  <si>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</si>
  <si>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</si>
  <si>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</si>
  <si>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</si>
  <si>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</si>
  <si>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</si>
  <si>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</si>
  <si>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</si>
  <si>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</si>
  <si>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</si>
  <si>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</si>
  <si>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</si>
  <si>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>CPT/jsr</t>
  </si>
  <si>
    <t>R.M.N°249-2020-PRODUCE, R.M.N° 383-2020-PRODUCE</t>
  </si>
  <si>
    <t xml:space="preserve">        Fecha  : 26/11/2020</t>
  </si>
  <si>
    <t>Callao, 27 de noviembre del 2020</t>
  </si>
  <si>
    <t xml:space="preserve">           Atención: Sr. José Luis Chicoma  Lúcar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</si>
</sst>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W29" sqref="W2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0.5703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65</v>
      </c>
      <c r="AP8" s="77"/>
      <c r="AQ8" s="77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/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1486</v>
      </c>
      <c r="G12" s="23">
        <v>4792.585</v>
      </c>
      <c r="H12" s="23">
        <v>5381.4750000000004</v>
      </c>
      <c r="I12" s="23">
        <v>1936.35</v>
      </c>
      <c r="J12" s="23">
        <v>1054.19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4587.7790000000005</v>
      </c>
      <c r="R12" s="23">
        <v>0</v>
      </c>
      <c r="S12" s="23">
        <v>2415.9369999999999</v>
      </c>
      <c r="T12" s="23">
        <v>0</v>
      </c>
      <c r="U12" s="23">
        <v>330</v>
      </c>
      <c r="V12" s="23">
        <v>1780</v>
      </c>
      <c r="W12" s="23">
        <v>990</v>
      </c>
      <c r="X12" s="23">
        <v>0</v>
      </c>
      <c r="Y12" s="23">
        <v>770.23500000000001</v>
      </c>
      <c r="Z12" s="23">
        <v>0</v>
      </c>
      <c r="AA12" s="23">
        <v>1299.3873482722136</v>
      </c>
      <c r="AB12" s="23">
        <v>0</v>
      </c>
      <c r="AC12" s="23">
        <v>1507.07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18629.343348272214</v>
      </c>
      <c r="AP12" s="23">
        <f>SUMIF($C$11:$AN$11,"I.Mad",C12:AN12)</f>
        <v>9701.6650000000009</v>
      </c>
      <c r="AQ12" s="23">
        <f>SUM(AO12:AP12)</f>
        <v>28331.008348272215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>
        <v>48</v>
      </c>
      <c r="G13" s="23">
        <v>42</v>
      </c>
      <c r="H13" s="23">
        <v>146</v>
      </c>
      <c r="I13" s="23">
        <v>14</v>
      </c>
      <c r="J13" s="23">
        <v>34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>
        <v>32</v>
      </c>
      <c r="R13" s="23" t="s">
        <v>31</v>
      </c>
      <c r="S13" s="23">
        <v>20</v>
      </c>
      <c r="T13" s="23" t="s">
        <v>31</v>
      </c>
      <c r="U13" s="23">
        <v>5</v>
      </c>
      <c r="V13" s="23">
        <v>23</v>
      </c>
      <c r="W13" s="23">
        <v>10</v>
      </c>
      <c r="X13" s="23" t="s">
        <v>31</v>
      </c>
      <c r="Y13" s="23">
        <v>7</v>
      </c>
      <c r="Z13" s="23" t="s">
        <v>31</v>
      </c>
      <c r="AA13" s="23">
        <v>20</v>
      </c>
      <c r="AB13" s="23" t="s">
        <v>31</v>
      </c>
      <c r="AC13" s="23">
        <v>30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180</v>
      </c>
      <c r="AP13" s="23">
        <f>SUMIF($C$11:$AN$11,"I.Mad",C13:AN13)</f>
        <v>251</v>
      </c>
      <c r="AQ13" s="23">
        <f>SUM(AO13:AP13)</f>
        <v>431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>
        <v>3</v>
      </c>
      <c r="G14" s="23">
        <v>4</v>
      </c>
      <c r="H14" s="23">
        <v>20</v>
      </c>
      <c r="I14" s="23">
        <v>5</v>
      </c>
      <c r="J14" s="23">
        <v>23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>
        <v>12</v>
      </c>
      <c r="R14" s="23" t="s">
        <v>31</v>
      </c>
      <c r="S14" s="23">
        <v>10</v>
      </c>
      <c r="T14" s="23" t="s">
        <v>31</v>
      </c>
      <c r="U14" s="23">
        <v>2</v>
      </c>
      <c r="V14" s="23">
        <v>13</v>
      </c>
      <c r="W14" s="23">
        <v>9</v>
      </c>
      <c r="X14" s="23" t="s">
        <v>31</v>
      </c>
      <c r="Y14" s="23">
        <v>2</v>
      </c>
      <c r="Z14" s="23" t="s">
        <v>31</v>
      </c>
      <c r="AA14" s="23">
        <v>7</v>
      </c>
      <c r="AB14" s="23" t="s">
        <v>31</v>
      </c>
      <c r="AC14" s="23">
        <v>12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63</v>
      </c>
      <c r="AP14" s="23">
        <f>SUMIF($C$11:$AN$11,"I.Mad",C14:AN14)</f>
        <v>59</v>
      </c>
      <c r="AQ14" s="23">
        <f>SUM(AO14:AP14)</f>
        <v>122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>
        <v>1.4443805080688406</v>
      </c>
      <c r="G15" s="23">
        <v>0</v>
      </c>
      <c r="H15" s="23">
        <v>0</v>
      </c>
      <c r="I15" s="23">
        <v>0</v>
      </c>
      <c r="J15" s="23">
        <v>1.5225976559469669E-2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>
        <v>0</v>
      </c>
      <c r="R15" s="23" t="s">
        <v>31</v>
      </c>
      <c r="S15" s="23">
        <v>0.1546513026437058</v>
      </c>
      <c r="T15" s="23" t="s">
        <v>31</v>
      </c>
      <c r="U15" s="23">
        <v>0</v>
      </c>
      <c r="V15" s="23">
        <v>0.34592963543688054</v>
      </c>
      <c r="W15" s="23">
        <v>0</v>
      </c>
      <c r="X15" s="23" t="s">
        <v>31</v>
      </c>
      <c r="Y15" s="23">
        <v>1</v>
      </c>
      <c r="Z15" s="23" t="s">
        <v>31</v>
      </c>
      <c r="AA15" s="23">
        <v>3.5749543605832788</v>
      </c>
      <c r="AB15" s="23" t="s">
        <v>31</v>
      </c>
      <c r="AC15" s="23">
        <v>15.067942434659178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>
        <v>14</v>
      </c>
      <c r="G16" s="29">
        <v>13.5</v>
      </c>
      <c r="H16" s="29">
        <v>13.5</v>
      </c>
      <c r="I16" s="29">
        <v>14</v>
      </c>
      <c r="J16" s="29">
        <v>14.5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>
        <v>14.5</v>
      </c>
      <c r="R16" s="29" t="s">
        <v>31</v>
      </c>
      <c r="S16" s="29">
        <v>14.5</v>
      </c>
      <c r="T16" s="29" t="s">
        <v>31</v>
      </c>
      <c r="U16" s="29">
        <v>14.5</v>
      </c>
      <c r="V16" s="29">
        <v>14</v>
      </c>
      <c r="W16" s="29">
        <v>14.5</v>
      </c>
      <c r="X16" s="29" t="s">
        <v>31</v>
      </c>
      <c r="Y16" s="29">
        <v>13.5</v>
      </c>
      <c r="Z16" s="29" t="s">
        <v>31</v>
      </c>
      <c r="AA16" s="29">
        <v>12.5</v>
      </c>
      <c r="AB16" s="29" t="s">
        <v>31</v>
      </c>
      <c r="AC16" s="29">
        <v>12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3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23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23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23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29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>
        <v>10.612651727786433</v>
      </c>
      <c r="AB30" s="35"/>
      <c r="AC30" s="35">
        <v>2.93</v>
      </c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13.542651727786433</v>
      </c>
      <c r="AP30" s="23">
        <f t="shared" si="1"/>
        <v>0</v>
      </c>
      <c r="AQ30" s="35">
        <f t="shared" si="2"/>
        <v>13.542651727786433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5">
        <v>0.93</v>
      </c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0.93</v>
      </c>
      <c r="AP40" s="23">
        <f t="shared" si="1"/>
        <v>0</v>
      </c>
      <c r="AQ40" s="35">
        <f t="shared" si="2"/>
        <v>0.93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1486</v>
      </c>
      <c r="G41" s="35">
        <f t="shared" si="3"/>
        <v>4792.585</v>
      </c>
      <c r="H41" s="35">
        <f t="shared" si="3"/>
        <v>5381.4750000000004</v>
      </c>
      <c r="I41" s="35">
        <f t="shared" si="3"/>
        <v>1936.35</v>
      </c>
      <c r="J41" s="35">
        <f t="shared" si="3"/>
        <v>1054.19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4587.7790000000005</v>
      </c>
      <c r="R41" s="35">
        <f t="shared" si="3"/>
        <v>0</v>
      </c>
      <c r="S41" s="35">
        <f t="shared" si="3"/>
        <v>2415.9369999999999</v>
      </c>
      <c r="T41" s="35">
        <f t="shared" si="3"/>
        <v>0</v>
      </c>
      <c r="U41" s="35">
        <f t="shared" si="3"/>
        <v>330</v>
      </c>
      <c r="V41" s="35">
        <f t="shared" si="3"/>
        <v>1780</v>
      </c>
      <c r="W41" s="35">
        <f t="shared" si="3"/>
        <v>990</v>
      </c>
      <c r="X41" s="35">
        <f t="shared" si="3"/>
        <v>0</v>
      </c>
      <c r="Y41" s="35">
        <f t="shared" si="3"/>
        <v>770.23500000000001</v>
      </c>
      <c r="Z41" s="35">
        <f t="shared" si="3"/>
        <v>0</v>
      </c>
      <c r="AA41" s="35">
        <f t="shared" si="3"/>
        <v>1310.93</v>
      </c>
      <c r="AB41" s="35">
        <f t="shared" si="3"/>
        <v>0</v>
      </c>
      <c r="AC41" s="35">
        <f t="shared" si="3"/>
        <v>1510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18642.885999999999</v>
      </c>
      <c r="AP41" s="35">
        <f>SUM(AP12,AP18,AP24:AP37)</f>
        <v>9701.6650000000009</v>
      </c>
      <c r="AQ41" s="35">
        <f t="shared" si="2"/>
        <v>28344.550999999999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15.2</v>
      </c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63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2020-11-27T18:33:53Z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