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20" i="1" l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<sst xmlns="http://schemas.openxmlformats.org/spreadsheetml/2006/main" count="381" uniqueCount="69">
  <si>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</si>
  <si>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</si>
  <si>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</si>
  <si>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</si>
  <si>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</si>
  <si>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</si>
  <si>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</si>
  <si>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</si>
  <si>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</si>
  <si>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</si>
  <si>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</si>
  <si>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</si>
  <si>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</si>
  <si>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</si>
  <si>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</si>
  <si>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</si>
  <si>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</si>
  <si>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</si>
  <si>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</si>
  <si>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</si>
  <si>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</si>
  <si>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</si>
  <si>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</si>
  <si>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</si>
  <si>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</si>
  <si>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</si>
  <si>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</si>
  <si>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</si>
  <si>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</si>
  <si>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</si>
  <si>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</si>
  <si>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</si>
  <si>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</si>
  <si>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</si>
  <si>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</si>
  <si>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</si>
  <si>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</si>
  <si>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</si>
  <si>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</si>
  <si>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</si>
  <si>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</si>
  <si>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</si>
  <si>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</si>
  <si>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</si>
  <si>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</si>
  <si>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</si>
  <si>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</si>
  <si>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</si>
  <si>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</si>
  <si>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</si>
  <si>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</si>
  <si>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</si>
  <si>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</si>
  <si>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</si>
  <si>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</si>
  <si>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</si>
  <si>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</si>
  <si>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</si>
  <si>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</si>
  <si>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</si>
  <si>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</si>
  <si>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</si>
  <si>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</si>
  <si>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</si>
  <si>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</si>
  <si>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</si>
  <si>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 xml:space="preserve">        Fecha  :27/05/2020</t>
  </si>
  <si>
    <t>Callao, 28 de mayo del 2020</t>
  </si>
  <si>
    <t>FUENTE: IMARPE y MINISTERIO DE LA PRODUCCIÓN (Dirección de Supervisión y Fiscalización)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</si>
</sst>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6" fillId="0" borderId="0"/>
    <xf numFmtId="0" fontId="26" fillId="0" borderId="0"/>
    <xf numFmtId="0" fontId="27" fillId="0" borderId="0"/>
    <xf numFmtId="167" fontId="27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14" applyNumberFormat="0" applyAlignment="0" applyProtection="0"/>
    <xf numFmtId="0" fontId="36" fillId="8" borderId="15" applyNumberFormat="0" applyAlignment="0" applyProtection="0"/>
    <xf numFmtId="0" fontId="37" fillId="8" borderId="14" applyNumberFormat="0" applyAlignment="0" applyProtection="0"/>
    <xf numFmtId="0" fontId="38" fillId="0" borderId="16" applyNumberFormat="0" applyFill="0" applyAlignment="0" applyProtection="0"/>
    <xf numFmtId="0" fontId="39" fillId="9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0" borderId="0"/>
    <xf numFmtId="0" fontId="4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 applyFont="0" applyBorder="0" applyAlignment="0"/>
    <xf numFmtId="0" fontId="26" fillId="0" borderId="0"/>
    <xf numFmtId="0" fontId="1" fillId="0" borderId="0"/>
    <xf numFmtId="0" fontId="26" fillId="0" borderId="0"/>
    <xf numFmtId="0" fontId="1" fillId="10" borderId="18" applyNumberFormat="0" applyFont="0" applyAlignment="0" applyProtection="0"/>
    <xf numFmtId="0" fontId="28" fillId="0" borderId="0" applyNumberFormat="0" applyFill="0" applyBorder="0" applyAlignment="0" applyProtection="0"/>
    <xf numFmtId="0" fontId="26" fillId="0" borderId="0"/>
    <xf numFmtId="0" fontId="1" fillId="10" borderId="1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77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22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/>
    <xf numFmtId="0" fontId="17" fillId="0" borderId="0" xfId="0" applyFont="1"/>
    <xf numFmtId="0" fontId="15" fillId="0" borderId="4" xfId="0" applyFont="1" applyBorder="1"/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5" fontId="4" fillId="0" borderId="0" xfId="0" applyNumberFormat="1" applyFont="1"/>
    <xf numFmtId="0" fontId="19" fillId="2" borderId="2" xfId="0" applyFont="1" applyFill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66" fontId="18" fillId="0" borderId="4" xfId="0" applyNumberFormat="1" applyFont="1" applyBorder="1" applyAlignment="1">
      <alignment horizontal="center"/>
    </xf>
    <xf numFmtId="0" fontId="15" fillId="0" borderId="2" xfId="0" applyFont="1" applyBorder="1"/>
    <xf numFmtId="2" fontId="18" fillId="0" borderId="4" xfId="0" applyNumberFormat="1" applyFont="1" applyBorder="1" applyAlignment="1">
      <alignment horizontal="center"/>
    </xf>
    <xf numFmtId="166" fontId="12" fillId="3" borderId="4" xfId="0" applyNumberFormat="1" applyFont="1" applyFill="1" applyBorder="1" applyAlignment="1">
      <alignment horizontal="center" wrapText="1"/>
    </xf>
    <xf numFmtId="166" fontId="18" fillId="3" borderId="4" xfId="0" applyNumberFormat="1" applyFont="1" applyFill="1" applyBorder="1" applyAlignment="1">
      <alignment horizontal="center" wrapText="1"/>
    </xf>
    <xf numFmtId="166" fontId="21" fillId="0" borderId="2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6" fontId="1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/>
    </xf>
  </cellXfs>
  <cellStyles count="7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3" xfId="2"/>
    <cellStyle name="Normal 4" xfId="6"/>
    <cellStyle name="Normal 4 2" xfId="61"/>
    <cellStyle name="Normal 5" xfId="63"/>
    <cellStyle name="Normal 6" xfId="46"/>
    <cellStyle name="Notas 2" xfId="59"/>
    <cellStyle name="Notas 3" xfId="62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AA31" sqref="AA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6" t="s">
        <v>12</v>
      </c>
      <c r="J10" s="76"/>
      <c r="K10" s="74" t="s">
        <v>13</v>
      </c>
      <c r="L10" s="74"/>
      <c r="M10" s="74" t="s">
        <v>14</v>
      </c>
      <c r="N10" s="74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6" t="s">
        <v>20</v>
      </c>
      <c r="Z10" s="76"/>
      <c r="AA10" s="76" t="s">
        <v>21</v>
      </c>
      <c r="AB10" s="76"/>
      <c r="AC10" s="73" t="s">
        <v>22</v>
      </c>
      <c r="AD10" s="73"/>
      <c r="AE10" s="74" t="s">
        <v>23</v>
      </c>
      <c r="AF10" s="74"/>
      <c r="AG10" s="74" t="s">
        <v>24</v>
      </c>
      <c r="AH10" s="74"/>
      <c r="AI10" s="74" t="s">
        <v>25</v>
      </c>
      <c r="AJ10" s="74"/>
      <c r="AK10" s="74" t="s">
        <v>26</v>
      </c>
      <c r="AL10" s="74"/>
      <c r="AM10" s="74" t="s">
        <v>27</v>
      </c>
      <c r="AN10" s="74"/>
      <c r="AO10" s="75" t="s">
        <v>28</v>
      </c>
      <c r="AP10" s="75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12922.014999999999</v>
      </c>
      <c r="H12" s="34">
        <v>356.935</v>
      </c>
      <c r="I12" s="34">
        <v>7922.61</v>
      </c>
      <c r="J12" s="34">
        <v>3897.2049999999999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2435</v>
      </c>
      <c r="R12" s="34">
        <v>0</v>
      </c>
      <c r="S12" s="34">
        <v>0</v>
      </c>
      <c r="T12" s="34">
        <v>0</v>
      </c>
      <c r="U12" s="34">
        <v>840</v>
      </c>
      <c r="V12" s="34">
        <v>505</v>
      </c>
      <c r="W12" s="34">
        <v>0</v>
      </c>
      <c r="X12" s="34">
        <v>0</v>
      </c>
      <c r="Y12" s="34">
        <v>4513.8500000000004</v>
      </c>
      <c r="Z12" s="34">
        <v>203.94499999999999</v>
      </c>
      <c r="AA12" s="34">
        <v>2797.2000000000003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31430.674999999999</v>
      </c>
      <c r="AP12" s="34">
        <f>SUMIF($C$11:$AN$11,"I.Mad",C12:AN12)</f>
        <v>4963.085</v>
      </c>
      <c r="AQ12" s="34">
        <f>SUM(AO12:AP12)</f>
        <v>36393.760000000002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47</v>
      </c>
      <c r="H13" s="34">
        <v>4</v>
      </c>
      <c r="I13" s="34">
        <v>35</v>
      </c>
      <c r="J13" s="34">
        <v>45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>
        <v>11</v>
      </c>
      <c r="R13" s="34" t="s">
        <v>34</v>
      </c>
      <c r="S13" s="34" t="s">
        <v>34</v>
      </c>
      <c r="T13" s="34" t="s">
        <v>34</v>
      </c>
      <c r="U13" s="34">
        <v>6</v>
      </c>
      <c r="V13" s="34">
        <v>7</v>
      </c>
      <c r="W13" s="34" t="s">
        <v>34</v>
      </c>
      <c r="X13" s="34" t="s">
        <v>34</v>
      </c>
      <c r="Y13" s="34">
        <v>20</v>
      </c>
      <c r="Z13" s="34">
        <v>2</v>
      </c>
      <c r="AA13" s="34">
        <v>11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130</v>
      </c>
      <c r="AP13" s="34">
        <f>SUMIF($C$11:$AN$11,"I.Mad",C13:AN13)</f>
        <v>58</v>
      </c>
      <c r="AQ13" s="34">
        <f>SUM(AO13:AP13)</f>
        <v>188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3</v>
      </c>
      <c r="H14" s="34">
        <v>1</v>
      </c>
      <c r="I14" s="34">
        <v>32</v>
      </c>
      <c r="J14" s="34">
        <v>43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>
        <v>5</v>
      </c>
      <c r="R14" s="34" t="s">
        <v>34</v>
      </c>
      <c r="S14" s="34" t="s">
        <v>34</v>
      </c>
      <c r="T14" s="34" t="s">
        <v>34</v>
      </c>
      <c r="U14" s="34">
        <v>2</v>
      </c>
      <c r="V14" s="34">
        <v>3</v>
      </c>
      <c r="W14" s="34" t="s">
        <v>34</v>
      </c>
      <c r="X14" s="34" t="s">
        <v>34</v>
      </c>
      <c r="Y14" s="34">
        <v>20</v>
      </c>
      <c r="Z14" s="34">
        <v>2</v>
      </c>
      <c r="AA14" s="34">
        <v>1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63</v>
      </c>
      <c r="AP14" s="34">
        <f>SUMIF($C$11:$AN$11,"I.Mad",C14:AN14)</f>
        <v>49</v>
      </c>
      <c r="AQ14" s="34">
        <f>SUM(AO14:AP14)</f>
        <v>112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5.2276539961961301</v>
      </c>
      <c r="H15" s="34">
        <v>0.53191489999999997</v>
      </c>
      <c r="I15" s="34">
        <v>4.1178300999999999</v>
      </c>
      <c r="J15" s="34">
        <v>7.9585039000000002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>
        <v>9.2232720523622387</v>
      </c>
      <c r="R15" s="34" t="s">
        <v>34</v>
      </c>
      <c r="S15" s="34" t="s">
        <v>34</v>
      </c>
      <c r="T15" s="34" t="s">
        <v>34</v>
      </c>
      <c r="U15" s="34">
        <v>54.039803470181269</v>
      </c>
      <c r="V15" s="34">
        <v>67.189140452799293</v>
      </c>
      <c r="W15" s="34" t="s">
        <v>34</v>
      </c>
      <c r="X15" s="34" t="s">
        <v>34</v>
      </c>
      <c r="Y15" s="34">
        <v>28.5196711</v>
      </c>
      <c r="Z15" s="34">
        <v>36.560363199999998</v>
      </c>
      <c r="AA15" s="34">
        <v>18.971544184235537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12.5</v>
      </c>
      <c r="H16" s="40">
        <v>12.5</v>
      </c>
      <c r="I16" s="40">
        <v>13</v>
      </c>
      <c r="J16" s="40">
        <v>12.5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>
        <v>12.5</v>
      </c>
      <c r="R16" s="40" t="s">
        <v>34</v>
      </c>
      <c r="S16" s="40" t="s">
        <v>34</v>
      </c>
      <c r="T16" s="40" t="s">
        <v>34</v>
      </c>
      <c r="U16" s="40">
        <v>11</v>
      </c>
      <c r="V16" s="40">
        <v>11</v>
      </c>
      <c r="W16" s="40" t="s">
        <v>34</v>
      </c>
      <c r="X16" s="40" t="s">
        <v>34</v>
      </c>
      <c r="Y16" s="40">
        <v>12</v>
      </c>
      <c r="Z16" s="40">
        <v>12</v>
      </c>
      <c r="AA16" s="40">
        <v>13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 t="s">
        <v>34</v>
      </c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6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8"/>
      <c r="G23" s="48"/>
      <c r="H23" s="48"/>
      <c r="I23" s="8"/>
      <c r="J23" s="4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12922.014999999999</v>
      </c>
      <c r="H41" s="46">
        <f t="shared" si="3"/>
        <v>356.935</v>
      </c>
      <c r="I41" s="46">
        <f t="shared" si="3"/>
        <v>7922.61</v>
      </c>
      <c r="J41" s="46">
        <f t="shared" si="3"/>
        <v>3897.2049999999999</v>
      </c>
      <c r="K41" s="46">
        <f t="shared" si="3"/>
        <v>0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2435</v>
      </c>
      <c r="R41" s="46">
        <f t="shared" si="3"/>
        <v>0</v>
      </c>
      <c r="S41" s="46">
        <f t="shared" si="3"/>
        <v>0</v>
      </c>
      <c r="T41" s="46">
        <f t="shared" si="3"/>
        <v>0</v>
      </c>
      <c r="U41" s="46">
        <f t="shared" si="3"/>
        <v>840</v>
      </c>
      <c r="V41" s="46">
        <f t="shared" si="3"/>
        <v>505</v>
      </c>
      <c r="W41" s="46">
        <f t="shared" si="3"/>
        <v>0</v>
      </c>
      <c r="X41" s="46">
        <f t="shared" si="3"/>
        <v>0</v>
      </c>
      <c r="Y41" s="46">
        <f t="shared" si="3"/>
        <v>4513.8500000000004</v>
      </c>
      <c r="Z41" s="46">
        <f t="shared" si="3"/>
        <v>203.94499999999999</v>
      </c>
      <c r="AA41" s="46">
        <f t="shared" si="3"/>
        <v>2797.2000000000003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31430.674999999999</v>
      </c>
      <c r="AP41" s="46">
        <f>SUM(AP12,AP18,AP24:AP37)</f>
        <v>4963.085</v>
      </c>
      <c r="AQ41" s="46">
        <f t="shared" si="2"/>
        <v>36393.760000000002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/>
      <c r="H42" s="40"/>
      <c r="I42" s="54"/>
      <c r="J42" s="40"/>
      <c r="K42" s="54"/>
      <c r="L42" s="40"/>
      <c r="M42" s="40"/>
      <c r="N42" s="4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40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 t="s">
        <v>68</v>
      </c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2020-05-28T16:13:50Z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