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<sst xmlns="http://schemas.openxmlformats.org/spreadsheetml/2006/main" count="372" uniqueCount="69">
  <si>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</si>
  <si>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</si>
  <si>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</si>
  <si>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</si>
  <si>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</si>
  <si>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</si>
  <si>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</si>
  <si>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</si>
  <si>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</si>
  <si>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</si>
  <si>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</si>
  <si>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</si>
  <si>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</si>
  <si>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</si>
  <si>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</si>
  <si>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</si>
  <si>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</si>
  <si>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</si>
  <si>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</si>
  <si>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</si>
  <si>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</si>
  <si>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</si>
  <si>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</si>
  <si>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</si>
  <si>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</si>
  <si>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</si>
  <si>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</si>
  <si>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</si>
  <si>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</si>
  <si>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</si>
  <si>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</si>
  <si>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</si>
  <si>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</si>
  <si>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</si>
  <si>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</si>
  <si>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</si>
  <si>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</si>
  <si>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</si>
  <si>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</si>
  <si>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</si>
  <si>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</si>
  <si>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</si>
  <si>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</si>
  <si>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</si>
  <si>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</si>
  <si>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</si>
  <si>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</si>
  <si>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</si>
  <si>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</si>
  <si>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</si>
  <si>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</si>
  <si>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</si>
  <si>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</si>
  <si>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</si>
  <si>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</si>
  <si>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</si>
  <si>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</si>
  <si>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</si>
  <si>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</si>
  <si>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</si>
  <si>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</si>
  <si>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</si>
  <si>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</si>
  <si>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</si>
  <si>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>R.M.N°249-2020-PRODUCE, R.M.N° 383-2020-PRODUCE</t>
  </si>
  <si>
    <t xml:space="preserve">           Atención: Sr. José Luis Chicoma  Lúcar</t>
  </si>
  <si>
    <t>SM</t>
  </si>
  <si>
    <t xml:space="preserve">        Fecha  : 29/11/2020</t>
  </si>
  <si>
    <t>Callao,30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</si>
</sst>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O1" zoomScale="23" zoomScaleNormal="23" workbookViewId="0">
      <selection activeCell="AT14" sqref="AT1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0.5703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3" t="s">
        <v>28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2301.29</v>
      </c>
      <c r="G12" s="23">
        <v>7425.7599999999993</v>
      </c>
      <c r="H12" s="23">
        <v>3954.0299999999988</v>
      </c>
      <c r="I12" s="23">
        <v>12211.39</v>
      </c>
      <c r="J12" s="23">
        <v>7078.26</v>
      </c>
      <c r="K12" s="23">
        <v>604.65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1960</v>
      </c>
      <c r="R12" s="23">
        <v>0</v>
      </c>
      <c r="S12" s="23">
        <v>0</v>
      </c>
      <c r="T12" s="23">
        <v>0</v>
      </c>
      <c r="U12" s="23">
        <v>65</v>
      </c>
      <c r="V12" s="23">
        <v>855</v>
      </c>
      <c r="W12" s="23">
        <v>11.01</v>
      </c>
      <c r="X12" s="23">
        <v>0</v>
      </c>
      <c r="Y12" s="23">
        <v>22.664999999999999</v>
      </c>
      <c r="Z12" s="23">
        <v>0</v>
      </c>
      <c r="AA12" s="23">
        <v>884.65000000000009</v>
      </c>
      <c r="AB12" s="23">
        <v>0</v>
      </c>
      <c r="AC12" s="23">
        <v>703.24900000000002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23283.723999999998</v>
      </c>
      <c r="AP12" s="23">
        <f>SUMIF($C$11:$AN$11,"I.Mad",C12:AN12)</f>
        <v>14793.229999999998</v>
      </c>
      <c r="AQ12" s="23">
        <f>SUM(AO12:AP12)</f>
        <v>38076.953999999998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>
        <v>48</v>
      </c>
      <c r="G13" s="23">
        <v>41</v>
      </c>
      <c r="H13" s="23">
        <v>88</v>
      </c>
      <c r="I13" s="23">
        <v>94</v>
      </c>
      <c r="J13" s="23">
        <v>119</v>
      </c>
      <c r="K13" s="23">
        <v>5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>
        <v>7</v>
      </c>
      <c r="R13" s="23" t="s">
        <v>31</v>
      </c>
      <c r="S13" s="23" t="s">
        <v>31</v>
      </c>
      <c r="T13" s="23" t="s">
        <v>31</v>
      </c>
      <c r="U13" s="23">
        <v>3</v>
      </c>
      <c r="V13" s="23">
        <v>21</v>
      </c>
      <c r="W13" s="23">
        <v>1</v>
      </c>
      <c r="X13" s="23" t="s">
        <v>31</v>
      </c>
      <c r="Y13" s="23">
        <v>2</v>
      </c>
      <c r="Z13" s="23" t="s">
        <v>31</v>
      </c>
      <c r="AA13" s="23">
        <v>14</v>
      </c>
      <c r="AB13" s="23" t="s">
        <v>31</v>
      </c>
      <c r="AC13" s="23">
        <v>12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174</v>
      </c>
      <c r="AP13" s="23">
        <f>SUMIF($C$11:$AN$11,"I.Mad",C13:AN13)</f>
        <v>281</v>
      </c>
      <c r="AQ13" s="23">
        <f>SUM(AO13:AP13)</f>
        <v>455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>
        <v>5</v>
      </c>
      <c r="G14" s="23">
        <v>2</v>
      </c>
      <c r="H14" s="23">
        <v>10</v>
      </c>
      <c r="I14" s="23">
        <v>7</v>
      </c>
      <c r="J14" s="23">
        <v>32</v>
      </c>
      <c r="K14" s="23" t="s">
        <v>66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>
        <v>4</v>
      </c>
      <c r="R14" s="23" t="s">
        <v>31</v>
      </c>
      <c r="S14" s="23" t="s">
        <v>31</v>
      </c>
      <c r="T14" s="23" t="s">
        <v>31</v>
      </c>
      <c r="U14" s="23">
        <v>3</v>
      </c>
      <c r="V14" s="23">
        <v>10</v>
      </c>
      <c r="W14" s="23" t="s">
        <v>66</v>
      </c>
      <c r="X14" s="23" t="s">
        <v>31</v>
      </c>
      <c r="Y14" s="23">
        <v>2</v>
      </c>
      <c r="Z14" s="23" t="s">
        <v>31</v>
      </c>
      <c r="AA14" s="23">
        <v>6</v>
      </c>
      <c r="AB14" s="23" t="s">
        <v>31</v>
      </c>
      <c r="AC14" s="23">
        <v>5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29</v>
      </c>
      <c r="AP14" s="23">
        <f>SUMIF($C$11:$AN$11,"I.Mad",C14:AN14)</f>
        <v>57</v>
      </c>
      <c r="AQ14" s="23">
        <f>SUM(AO14:AP14)</f>
        <v>86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>
        <v>0</v>
      </c>
      <c r="G15" s="23">
        <v>0.36074939258970934</v>
      </c>
      <c r="H15" s="23">
        <v>0</v>
      </c>
      <c r="I15" s="23">
        <v>2.9824103079730073</v>
      </c>
      <c r="J15" s="23">
        <v>3.0635545297949012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>
        <v>0.80330350551147967</v>
      </c>
      <c r="R15" s="23" t="s">
        <v>31</v>
      </c>
      <c r="S15" s="23" t="s">
        <v>31</v>
      </c>
      <c r="T15" s="23" t="s">
        <v>31</v>
      </c>
      <c r="U15" s="23">
        <v>0</v>
      </c>
      <c r="V15" s="23">
        <v>1.2307525511730397</v>
      </c>
      <c r="W15" s="23" t="s">
        <v>31</v>
      </c>
      <c r="X15" s="23" t="s">
        <v>31</v>
      </c>
      <c r="Y15" s="23">
        <v>0</v>
      </c>
      <c r="Z15" s="23" t="s">
        <v>31</v>
      </c>
      <c r="AA15" s="23">
        <v>0</v>
      </c>
      <c r="AB15" s="23" t="s">
        <v>31</v>
      </c>
      <c r="AC15" s="23">
        <v>2.9813973273192689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>
        <v>13.5</v>
      </c>
      <c r="G16" s="29">
        <v>14.5</v>
      </c>
      <c r="H16" s="29">
        <v>14.5</v>
      </c>
      <c r="I16" s="29">
        <v>13</v>
      </c>
      <c r="J16" s="29">
        <v>13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>
        <v>13</v>
      </c>
      <c r="R16" s="29" t="s">
        <v>31</v>
      </c>
      <c r="S16" s="29" t="s">
        <v>31</v>
      </c>
      <c r="T16" s="29" t="s">
        <v>31</v>
      </c>
      <c r="U16" s="29">
        <v>14</v>
      </c>
      <c r="V16" s="29">
        <v>14</v>
      </c>
      <c r="W16" s="29" t="s">
        <v>31</v>
      </c>
      <c r="X16" s="29" t="s">
        <v>31</v>
      </c>
      <c r="Y16" s="29">
        <v>14.5</v>
      </c>
      <c r="Z16" s="29" t="s">
        <v>31</v>
      </c>
      <c r="AA16" s="29">
        <v>14</v>
      </c>
      <c r="AB16" s="29" t="s">
        <v>31</v>
      </c>
      <c r="AC16" s="29">
        <v>13.5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3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23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23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23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29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7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2301.29</v>
      </c>
      <c r="G41" s="35">
        <f t="shared" si="3"/>
        <v>7425.7599999999993</v>
      </c>
      <c r="H41" s="35">
        <f t="shared" si="3"/>
        <v>3954.0299999999988</v>
      </c>
      <c r="I41" s="35">
        <f t="shared" si="3"/>
        <v>12211.39</v>
      </c>
      <c r="J41" s="35">
        <f t="shared" si="3"/>
        <v>7078.26</v>
      </c>
      <c r="K41" s="35">
        <f t="shared" si="3"/>
        <v>604.65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1960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65</v>
      </c>
      <c r="V41" s="35">
        <f t="shared" si="3"/>
        <v>855</v>
      </c>
      <c r="W41" s="35">
        <f t="shared" si="3"/>
        <v>11.01</v>
      </c>
      <c r="X41" s="35">
        <f t="shared" si="3"/>
        <v>0</v>
      </c>
      <c r="Y41" s="35">
        <f t="shared" si="3"/>
        <v>22.664999999999999</v>
      </c>
      <c r="Z41" s="35">
        <f t="shared" si="3"/>
        <v>0</v>
      </c>
      <c r="AA41" s="35">
        <f t="shared" si="3"/>
        <v>884.65000000000009</v>
      </c>
      <c r="AB41" s="35">
        <f t="shared" si="3"/>
        <v>0</v>
      </c>
      <c r="AC41" s="35">
        <f t="shared" si="3"/>
        <v>703.24900000000002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23283.723999999998</v>
      </c>
      <c r="AP41" s="35">
        <f>SUM(AP12,AP18,AP24:AP37)</f>
        <v>14793.229999999998</v>
      </c>
      <c r="AQ41" s="35">
        <f t="shared" si="2"/>
        <v>38076.953999999998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15.8</v>
      </c>
      <c r="H42" s="29"/>
      <c r="I42" s="29">
        <v>18.8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2020-11-30T16:58:06Z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