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<sst xmlns="http://schemas.openxmlformats.org/spreadsheetml/2006/main" count="368" uniqueCount="69">
  <si>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</si>
  <si>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</si>
  <si>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</si>
  <si>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</si>
  <si>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</si>
  <si>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</si>
  <si>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</si>
  <si>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</si>
  <si>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</si>
  <si>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</si>
  <si>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</si>
  <si>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</si>
  <si>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</si>
  <si>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</si>
  <si>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</si>
  <si>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</si>
  <si>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</si>
  <si>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</si>
  <si>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</si>
  <si>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</si>
  <si>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</si>
  <si>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</si>
  <si>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</si>
  <si>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</si>
  <si>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</si>
  <si>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</si>
  <si>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</si>
  <si>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</si>
  <si>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</si>
  <si>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</si>
  <si>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</si>
  <si>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</si>
  <si>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</si>
  <si>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</si>
  <si>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</si>
  <si>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</si>
  <si>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</si>
  <si>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</si>
  <si>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</si>
  <si>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</si>
  <si>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</si>
  <si>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</si>
  <si>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</si>
  <si>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</si>
  <si>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</si>
  <si>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</si>
  <si>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</si>
  <si>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</si>
  <si>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</si>
  <si>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</si>
  <si>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</si>
  <si>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</si>
  <si>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</si>
  <si>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</si>
  <si>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</si>
  <si>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</si>
  <si>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</si>
  <si>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</si>
  <si>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</si>
  <si>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</si>
  <si>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</si>
  <si>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</si>
  <si>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</si>
  <si>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>CPT/jsr</t>
  </si>
  <si>
    <t>R.M.N°249-2020-PRODUCE, R.M.N° 383-2020-PRODUCE</t>
  </si>
  <si>
    <t xml:space="preserve">           Atención: Sr. José Luis Chicoma  Lúcar</t>
  </si>
  <si>
    <t>SM</t>
  </si>
  <si>
    <t xml:space="preserve">        Fecha  : 30/11/2020</t>
  </si>
  <si>
    <t>Callao,01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</si>
</sst>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S24" sqref="S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0.5703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3" t="s">
        <v>28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2357.1800000000003</v>
      </c>
      <c r="G12" s="23">
        <v>4696.8200000000006</v>
      </c>
      <c r="H12" s="23">
        <v>7297.085</v>
      </c>
      <c r="I12" s="23">
        <v>12726.59</v>
      </c>
      <c r="J12" s="23">
        <v>8549.32</v>
      </c>
      <c r="K12" s="23">
        <v>1246.48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1440</v>
      </c>
      <c r="R12" s="23">
        <v>0</v>
      </c>
      <c r="S12" s="23">
        <v>1955.8700000000001</v>
      </c>
      <c r="T12" s="23">
        <v>0</v>
      </c>
      <c r="U12" s="23">
        <v>378.565</v>
      </c>
      <c r="V12" s="23">
        <v>582.80999999999995</v>
      </c>
      <c r="W12" s="23">
        <v>928.36500000000012</v>
      </c>
      <c r="X12" s="23">
        <v>0</v>
      </c>
      <c r="Y12" s="23">
        <v>99.334999999999994</v>
      </c>
      <c r="Z12" s="23">
        <v>0</v>
      </c>
      <c r="AA12" s="23">
        <v>1832.9549999999999</v>
      </c>
      <c r="AB12" s="23">
        <v>0</v>
      </c>
      <c r="AC12" s="23">
        <v>1219.6958952811895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25278.195895281191</v>
      </c>
      <c r="AP12" s="23">
        <f>SUMIF($C$11:$AN$11,"I.Mad",C12:AN12)</f>
        <v>20032.875</v>
      </c>
      <c r="AQ12" s="23">
        <f>SUM(AO12:AP12)</f>
        <v>45311.070895281191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>
        <v>48</v>
      </c>
      <c r="G13" s="23">
        <v>32</v>
      </c>
      <c r="H13" s="23">
        <v>126</v>
      </c>
      <c r="I13" s="23">
        <v>98</v>
      </c>
      <c r="J13" s="23">
        <v>149</v>
      </c>
      <c r="K13" s="23">
        <v>8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>
        <v>6</v>
      </c>
      <c r="R13" s="23" t="s">
        <v>31</v>
      </c>
      <c r="S13" s="23">
        <v>6</v>
      </c>
      <c r="T13" s="23" t="s">
        <v>31</v>
      </c>
      <c r="U13" s="23">
        <v>4</v>
      </c>
      <c r="V13" s="23">
        <v>13</v>
      </c>
      <c r="W13" s="23">
        <v>4</v>
      </c>
      <c r="X13" s="23" t="s">
        <v>31</v>
      </c>
      <c r="Y13" s="23">
        <v>2</v>
      </c>
      <c r="Z13" s="23" t="s">
        <v>31</v>
      </c>
      <c r="AA13" s="23">
        <v>14</v>
      </c>
      <c r="AB13" s="23" t="s">
        <v>31</v>
      </c>
      <c r="AC13" s="23">
        <v>8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174</v>
      </c>
      <c r="AP13" s="23">
        <f>SUMIF($C$11:$AN$11,"I.Mad",C13:AN13)</f>
        <v>344</v>
      </c>
      <c r="AQ13" s="23">
        <f>SUM(AO13:AP13)</f>
        <v>518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66</v>
      </c>
      <c r="G14" s="23">
        <v>3</v>
      </c>
      <c r="H14" s="23">
        <v>17</v>
      </c>
      <c r="I14" s="23">
        <v>16</v>
      </c>
      <c r="J14" s="23">
        <v>31</v>
      </c>
      <c r="K14" s="23" t="s">
        <v>66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>
        <v>4</v>
      </c>
      <c r="R14" s="23" t="s">
        <v>31</v>
      </c>
      <c r="S14" s="23">
        <v>5</v>
      </c>
      <c r="T14" s="23" t="s">
        <v>31</v>
      </c>
      <c r="U14" s="23">
        <v>1</v>
      </c>
      <c r="V14" s="23">
        <v>10</v>
      </c>
      <c r="W14" s="23">
        <v>3</v>
      </c>
      <c r="X14" s="23" t="s">
        <v>31</v>
      </c>
      <c r="Y14" s="23">
        <v>2</v>
      </c>
      <c r="Z14" s="23" t="s">
        <v>31</v>
      </c>
      <c r="AA14" s="23">
        <v>5</v>
      </c>
      <c r="AB14" s="23" t="s">
        <v>31</v>
      </c>
      <c r="AC14" s="23">
        <v>7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46</v>
      </c>
      <c r="AP14" s="23">
        <f>SUMIF($C$11:$AN$11,"I.Mad",C14:AN14)</f>
        <v>58</v>
      </c>
      <c r="AQ14" s="23">
        <f>SUM(AO14:AP14)</f>
        <v>104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>
        <v>6.607270214425486</v>
      </c>
      <c r="H15" s="23">
        <v>0</v>
      </c>
      <c r="I15" s="23">
        <v>3.5207442476822246</v>
      </c>
      <c r="J15" s="23">
        <v>5.2358838851627896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>
        <v>2.1389768757969998</v>
      </c>
      <c r="R15" s="23" t="s">
        <v>31</v>
      </c>
      <c r="S15" s="23">
        <v>4.5041477526175813</v>
      </c>
      <c r="T15" s="23" t="s">
        <v>31</v>
      </c>
      <c r="U15" s="23">
        <v>75.26315789473685</v>
      </c>
      <c r="V15" s="23">
        <v>73.91444269185088</v>
      </c>
      <c r="W15" s="23">
        <v>16.53148181372692</v>
      </c>
      <c r="X15" s="23" t="s">
        <v>31</v>
      </c>
      <c r="Y15" s="23">
        <v>84</v>
      </c>
      <c r="Z15" s="23" t="s">
        <v>31</v>
      </c>
      <c r="AA15" s="23">
        <v>16.062715448300644</v>
      </c>
      <c r="AB15" s="23" t="s">
        <v>31</v>
      </c>
      <c r="AC15" s="23">
        <v>14.359717178166271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>
        <v>14.5</v>
      </c>
      <c r="H16" s="29">
        <v>14.5</v>
      </c>
      <c r="I16" s="29">
        <v>13</v>
      </c>
      <c r="J16" s="29">
        <v>13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>
        <v>12.5</v>
      </c>
      <c r="R16" s="29" t="s">
        <v>31</v>
      </c>
      <c r="S16" s="29">
        <v>12.5</v>
      </c>
      <c r="T16" s="29" t="s">
        <v>31</v>
      </c>
      <c r="U16" s="29">
        <v>11</v>
      </c>
      <c r="V16" s="29">
        <v>11</v>
      </c>
      <c r="W16" s="29">
        <v>13</v>
      </c>
      <c r="X16" s="29" t="s">
        <v>31</v>
      </c>
      <c r="Y16" s="29">
        <v>11</v>
      </c>
      <c r="Z16" s="29" t="s">
        <v>31</v>
      </c>
      <c r="AA16" s="29">
        <v>12.5</v>
      </c>
      <c r="AB16" s="29" t="s">
        <v>31</v>
      </c>
      <c r="AC16" s="29">
        <v>12.5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3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23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23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23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9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>
        <v>32.930999999999997</v>
      </c>
      <c r="AB30" s="35"/>
      <c r="AC30" s="37">
        <v>0.30410471881060114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33.235104718810597</v>
      </c>
      <c r="AP30" s="23">
        <f t="shared" si="1"/>
        <v>0</v>
      </c>
      <c r="AQ30" s="35">
        <f t="shared" si="2"/>
        <v>33.235104718810597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2357.1800000000003</v>
      </c>
      <c r="G41" s="35">
        <f t="shared" si="3"/>
        <v>4696.8200000000006</v>
      </c>
      <c r="H41" s="35">
        <f t="shared" si="3"/>
        <v>7297.085</v>
      </c>
      <c r="I41" s="35">
        <f t="shared" si="3"/>
        <v>12726.59</v>
      </c>
      <c r="J41" s="35">
        <f t="shared" si="3"/>
        <v>8549.32</v>
      </c>
      <c r="K41" s="35">
        <f t="shared" si="3"/>
        <v>1246.48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1440</v>
      </c>
      <c r="R41" s="35">
        <f t="shared" si="3"/>
        <v>0</v>
      </c>
      <c r="S41" s="35">
        <f t="shared" si="3"/>
        <v>1955.8700000000001</v>
      </c>
      <c r="T41" s="35">
        <f t="shared" si="3"/>
        <v>0</v>
      </c>
      <c r="U41" s="35">
        <f t="shared" si="3"/>
        <v>378.565</v>
      </c>
      <c r="V41" s="35">
        <f t="shared" si="3"/>
        <v>582.80999999999995</v>
      </c>
      <c r="W41" s="35">
        <f t="shared" si="3"/>
        <v>928.36500000000012</v>
      </c>
      <c r="X41" s="35">
        <f t="shared" si="3"/>
        <v>0</v>
      </c>
      <c r="Y41" s="35">
        <f t="shared" si="3"/>
        <v>99.334999999999994</v>
      </c>
      <c r="Z41" s="35">
        <f t="shared" si="3"/>
        <v>0</v>
      </c>
      <c r="AA41" s="35">
        <f t="shared" si="3"/>
        <v>1865.886</v>
      </c>
      <c r="AB41" s="35">
        <f t="shared" si="3"/>
        <v>0</v>
      </c>
      <c r="AC41" s="35">
        <f t="shared" si="3"/>
        <v>1220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25311.431</v>
      </c>
      <c r="AP41" s="35">
        <f>SUM(AP12,AP18,AP24:AP37)</f>
        <v>20032.875</v>
      </c>
      <c r="AQ41" s="35">
        <f t="shared" si="2"/>
        <v>45344.305999999997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29">
        <v>19.2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63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2020-12-02T16:00:05Z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